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ropbox\Covid19\DATA Burial\"/>
    </mc:Choice>
  </mc:AlternateContent>
  <xr:revisionPtr revIDLastSave="0" documentId="13_ncr:1_{CA5EA86E-641B-4D7C-870F-76A16AD3BA45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ABS Pop Data 2015-2022 ABS" sheetId="5" r:id="rId1"/>
    <sheet name="Crude Mortality Check ABS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0" i="4" l="1"/>
  <c r="J110" i="4"/>
  <c r="J114" i="4" s="1"/>
  <c r="O150" i="4"/>
  <c r="O164" i="4"/>
  <c r="B107" i="4"/>
  <c r="O135" i="4"/>
  <c r="S135" i="4"/>
  <c r="Y135" i="4" s="1"/>
  <c r="Q112" i="4"/>
  <c r="Q110" i="4"/>
  <c r="O112" i="4"/>
  <c r="O110" i="4"/>
  <c r="K112" i="4"/>
  <c r="M112" i="4"/>
  <c r="M110" i="4"/>
  <c r="I112" i="4"/>
  <c r="I110" i="4"/>
  <c r="G112" i="4"/>
  <c r="G110" i="4"/>
  <c r="E112" i="4"/>
  <c r="E110" i="4"/>
  <c r="C112" i="4"/>
  <c r="C110" i="4"/>
  <c r="W135" i="4"/>
  <c r="P149" i="4"/>
  <c r="P155" i="4" s="1"/>
  <c r="R149" i="4"/>
  <c r="R155" i="4" s="1"/>
  <c r="N150" i="4"/>
  <c r="N156" i="4" s="1"/>
  <c r="N163" i="4" s="1"/>
  <c r="N169" i="4" s="1"/>
  <c r="P150" i="4"/>
  <c r="N155" i="4"/>
  <c r="P110" i="4"/>
  <c r="N110" i="4"/>
  <c r="H110" i="4"/>
  <c r="L110" i="4"/>
  <c r="F110" i="4"/>
  <c r="D110" i="4"/>
  <c r="B110" i="4"/>
  <c r="P107" i="4"/>
  <c r="N107" i="4"/>
  <c r="L107" i="4"/>
  <c r="M51" i="4" s="1"/>
  <c r="J107" i="4"/>
  <c r="K14" i="4" s="1"/>
  <c r="H107" i="4"/>
  <c r="F107" i="4"/>
  <c r="G66" i="4" s="1"/>
  <c r="D107" i="4"/>
  <c r="E48" i="4" s="1"/>
  <c r="C74" i="4"/>
  <c r="C58" i="4"/>
  <c r="C42" i="4"/>
  <c r="C26" i="4"/>
  <c r="C10" i="4"/>
  <c r="C8" i="4"/>
  <c r="E61" i="4"/>
  <c r="E46" i="4"/>
  <c r="E45" i="4"/>
  <c r="E32" i="4"/>
  <c r="E31" i="4"/>
  <c r="E30" i="4"/>
  <c r="G82" i="4"/>
  <c r="G68" i="4"/>
  <c r="G52" i="4"/>
  <c r="G50" i="4"/>
  <c r="G36" i="4"/>
  <c r="G34" i="4"/>
  <c r="G20" i="4"/>
  <c r="G18" i="4"/>
  <c r="K76" i="4"/>
  <c r="K62" i="4"/>
  <c r="K61" i="4"/>
  <c r="K60" i="4"/>
  <c r="K46" i="4"/>
  <c r="K45" i="4"/>
  <c r="K44" i="4"/>
  <c r="K30" i="4"/>
  <c r="K29" i="4"/>
  <c r="K28" i="4"/>
  <c r="M67" i="4"/>
  <c r="M19" i="4"/>
  <c r="M3" i="4"/>
  <c r="O103" i="4"/>
  <c r="O102" i="4"/>
  <c r="O89" i="4"/>
  <c r="O88" i="4"/>
  <c r="O87" i="4"/>
  <c r="O86" i="4"/>
  <c r="O79" i="4"/>
  <c r="O73" i="4"/>
  <c r="O72" i="4"/>
  <c r="O71" i="4"/>
  <c r="O70" i="4"/>
  <c r="O63" i="4"/>
  <c r="O57" i="4"/>
  <c r="O56" i="4"/>
  <c r="O55" i="4"/>
  <c r="O54" i="4"/>
  <c r="O47" i="4"/>
  <c r="O41" i="4"/>
  <c r="O40" i="4"/>
  <c r="O39" i="4"/>
  <c r="O38" i="4"/>
  <c r="O31" i="4"/>
  <c r="O25" i="4"/>
  <c r="O24" i="4"/>
  <c r="O23" i="4"/>
  <c r="O22" i="4"/>
  <c r="O15" i="4"/>
  <c r="O9" i="4"/>
  <c r="O8" i="4"/>
  <c r="O7" i="4"/>
  <c r="O6" i="4"/>
  <c r="Q100" i="4"/>
  <c r="Q94" i="4"/>
  <c r="Q93" i="4"/>
  <c r="Q92" i="4"/>
  <c r="Q91" i="4"/>
  <c r="Q84" i="4"/>
  <c r="Q78" i="4"/>
  <c r="Q77" i="4"/>
  <c r="Q76" i="4"/>
  <c r="Q75" i="4"/>
  <c r="Q68" i="4"/>
  <c r="Q62" i="4"/>
  <c r="Q61" i="4"/>
  <c r="Q60" i="4"/>
  <c r="Q59" i="4"/>
  <c r="Q54" i="4"/>
  <c r="Q52" i="4"/>
  <c r="Q46" i="4"/>
  <c r="Q45" i="4"/>
  <c r="Q44" i="4"/>
  <c r="Q43" i="4"/>
  <c r="Q38" i="4"/>
  <c r="Q36" i="4"/>
  <c r="Q30" i="4"/>
  <c r="Q29" i="4"/>
  <c r="Q28" i="4"/>
  <c r="Q27" i="4"/>
  <c r="AF103" i="5"/>
  <c r="AB103" i="5"/>
  <c r="X103" i="5"/>
  <c r="T103" i="5"/>
  <c r="P103" i="5"/>
  <c r="L103" i="5"/>
  <c r="H103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7" i="5" s="1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107" i="5" s="1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107" i="5" s="1"/>
  <c r="L6" i="5"/>
  <c r="L5" i="5"/>
  <c r="L4" i="5"/>
  <c r="L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107" i="5" s="1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107" i="5" s="1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107" i="5" s="1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107" i="5" s="1"/>
  <c r="AB6" i="5"/>
  <c r="AB5" i="5"/>
  <c r="AB4" i="5"/>
  <c r="AB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7" i="5" s="1"/>
  <c r="AF10" i="5"/>
  <c r="AF9" i="5"/>
  <c r="AF8" i="5"/>
  <c r="AF7" i="5"/>
  <c r="AF6" i="5"/>
  <c r="AF5" i="5"/>
  <c r="AF4" i="5"/>
  <c r="AF3" i="5"/>
  <c r="AD239" i="4"/>
  <c r="Y261" i="4" s="1"/>
  <c r="Z322" i="4" s="1"/>
  <c r="W239" i="4"/>
  <c r="AD238" i="4"/>
  <c r="Y260" i="4" s="1"/>
  <c r="Z321" i="4" s="1"/>
  <c r="W238" i="4"/>
  <c r="N220" i="4"/>
  <c r="N226" i="4" s="1"/>
  <c r="R219" i="4"/>
  <c r="AC238" i="4" s="1"/>
  <c r="X260" i="4" s="1"/>
  <c r="Y321" i="4" s="1"/>
  <c r="P219" i="4"/>
  <c r="P220" i="4" s="1"/>
  <c r="N206" i="4"/>
  <c r="N212" i="4" s="1"/>
  <c r="N219" i="4" s="1"/>
  <c r="N225" i="4" s="1"/>
  <c r="R205" i="4"/>
  <c r="P205" i="4"/>
  <c r="AB239" i="4" s="1"/>
  <c r="N192" i="4"/>
  <c r="N198" i="4" s="1"/>
  <c r="N205" i="4" s="1"/>
  <c r="N211" i="4" s="1"/>
  <c r="R191" i="4"/>
  <c r="R192" i="4" s="1"/>
  <c r="P191" i="4"/>
  <c r="P192" i="4" s="1"/>
  <c r="N178" i="4"/>
  <c r="N184" i="4" s="1"/>
  <c r="N191" i="4" s="1"/>
  <c r="N197" i="4" s="1"/>
  <c r="R177" i="4"/>
  <c r="R183" i="4" s="1"/>
  <c r="P177" i="4"/>
  <c r="P178" i="4" s="1"/>
  <c r="N164" i="4"/>
  <c r="N170" i="4" s="1"/>
  <c r="N177" i="4" s="1"/>
  <c r="N183" i="4" s="1"/>
  <c r="R163" i="4"/>
  <c r="R164" i="4" s="1"/>
  <c r="P163" i="4"/>
  <c r="N142" i="4"/>
  <c r="R141" i="4"/>
  <c r="P141" i="4"/>
  <c r="R136" i="4"/>
  <c r="P136" i="4"/>
  <c r="N135" i="4"/>
  <c r="N141" i="4" s="1"/>
  <c r="V116" i="4"/>
  <c r="W116" i="4" s="1"/>
  <c r="X116" i="4" s="1"/>
  <c r="Y116" i="4" s="1"/>
  <c r="Z116" i="4" s="1"/>
  <c r="AA116" i="4" s="1"/>
  <c r="Q16" i="4"/>
  <c r="O101" i="4"/>
  <c r="M96" i="4"/>
  <c r="K91" i="4"/>
  <c r="I102" i="4"/>
  <c r="G97" i="4"/>
  <c r="C103" i="4"/>
  <c r="X238" i="4" l="1"/>
  <c r="R150" i="4"/>
  <c r="E47" i="4"/>
  <c r="E62" i="4"/>
  <c r="G84" i="4"/>
  <c r="E63" i="4"/>
  <c r="G98" i="4"/>
  <c r="E64" i="4"/>
  <c r="K77" i="4"/>
  <c r="G100" i="4"/>
  <c r="E77" i="4"/>
  <c r="M83" i="4"/>
  <c r="K78" i="4"/>
  <c r="E13" i="4"/>
  <c r="E78" i="4"/>
  <c r="M99" i="4"/>
  <c r="K92" i="4"/>
  <c r="E14" i="4"/>
  <c r="E79" i="4"/>
  <c r="E92" i="4"/>
  <c r="K12" i="4"/>
  <c r="K93" i="4"/>
  <c r="E15" i="4"/>
  <c r="E93" i="4"/>
  <c r="K13" i="4"/>
  <c r="K94" i="4"/>
  <c r="E16" i="4"/>
  <c r="E94" i="4"/>
  <c r="G4" i="4"/>
  <c r="E29" i="4"/>
  <c r="E95" i="4"/>
  <c r="M35" i="4"/>
  <c r="M17" i="4"/>
  <c r="M33" i="4"/>
  <c r="M49" i="4"/>
  <c r="M65" i="4"/>
  <c r="M81" i="4"/>
  <c r="M97" i="4"/>
  <c r="I7" i="4"/>
  <c r="I23" i="4"/>
  <c r="I39" i="4"/>
  <c r="I55" i="4"/>
  <c r="I71" i="4"/>
  <c r="I87" i="4"/>
  <c r="I103" i="4"/>
  <c r="C24" i="4"/>
  <c r="C40" i="4"/>
  <c r="C56" i="4"/>
  <c r="C72" i="4"/>
  <c r="C88" i="4"/>
  <c r="M18" i="4"/>
  <c r="M34" i="4"/>
  <c r="M50" i="4"/>
  <c r="M66" i="4"/>
  <c r="M82" i="4"/>
  <c r="M98" i="4"/>
  <c r="I8" i="4"/>
  <c r="I24" i="4"/>
  <c r="I40" i="4"/>
  <c r="I56" i="4"/>
  <c r="I72" i="4"/>
  <c r="I88" i="4"/>
  <c r="G3" i="4"/>
  <c r="G19" i="4"/>
  <c r="G35" i="4"/>
  <c r="G51" i="4"/>
  <c r="G67" i="4"/>
  <c r="G83" i="4"/>
  <c r="G99" i="4"/>
  <c r="C9" i="4"/>
  <c r="C25" i="4"/>
  <c r="C41" i="4"/>
  <c r="C57" i="4"/>
  <c r="C73" i="4"/>
  <c r="C89" i="4"/>
  <c r="C90" i="4"/>
  <c r="I57" i="4"/>
  <c r="M4" i="4"/>
  <c r="M20" i="4"/>
  <c r="M36" i="4"/>
  <c r="M52" i="4"/>
  <c r="M68" i="4"/>
  <c r="M84" i="4"/>
  <c r="M100" i="4"/>
  <c r="K15" i="4"/>
  <c r="K31" i="4"/>
  <c r="K47" i="4"/>
  <c r="K63" i="4"/>
  <c r="K79" i="4"/>
  <c r="K95" i="4"/>
  <c r="I10" i="4"/>
  <c r="I26" i="4"/>
  <c r="I42" i="4"/>
  <c r="I58" i="4"/>
  <c r="I74" i="4"/>
  <c r="I90" i="4"/>
  <c r="G5" i="4"/>
  <c r="G21" i="4"/>
  <c r="G37" i="4"/>
  <c r="G53" i="4"/>
  <c r="G69" i="4"/>
  <c r="G85" i="4"/>
  <c r="G101" i="4"/>
  <c r="E80" i="4"/>
  <c r="E96" i="4"/>
  <c r="C11" i="4"/>
  <c r="C27" i="4"/>
  <c r="C43" i="4"/>
  <c r="C59" i="4"/>
  <c r="C75" i="4"/>
  <c r="C91" i="4"/>
  <c r="I25" i="4"/>
  <c r="Q31" i="4"/>
  <c r="Q47" i="4"/>
  <c r="Q63" i="4"/>
  <c r="Q79" i="4"/>
  <c r="Q95" i="4"/>
  <c r="O10" i="4"/>
  <c r="O26" i="4"/>
  <c r="O42" i="4"/>
  <c r="O58" i="4"/>
  <c r="O74" i="4"/>
  <c r="O90" i="4"/>
  <c r="M5" i="4"/>
  <c r="M21" i="4"/>
  <c r="M37" i="4"/>
  <c r="M53" i="4"/>
  <c r="M69" i="4"/>
  <c r="M85" i="4"/>
  <c r="M101" i="4"/>
  <c r="K16" i="4"/>
  <c r="K32" i="4"/>
  <c r="K48" i="4"/>
  <c r="K64" i="4"/>
  <c r="K80" i="4"/>
  <c r="K96" i="4"/>
  <c r="I11" i="4"/>
  <c r="I27" i="4"/>
  <c r="I43" i="4"/>
  <c r="I59" i="4"/>
  <c r="I75" i="4"/>
  <c r="I91" i="4"/>
  <c r="G6" i="4"/>
  <c r="G22" i="4"/>
  <c r="G38" i="4"/>
  <c r="G54" i="4"/>
  <c r="G70" i="4"/>
  <c r="G86" i="4"/>
  <c r="G102" i="4"/>
  <c r="E17" i="4"/>
  <c r="E33" i="4"/>
  <c r="E49" i="4"/>
  <c r="E65" i="4"/>
  <c r="E81" i="4"/>
  <c r="E97" i="4"/>
  <c r="C12" i="4"/>
  <c r="C28" i="4"/>
  <c r="C44" i="4"/>
  <c r="C60" i="4"/>
  <c r="C76" i="4"/>
  <c r="C92" i="4"/>
  <c r="I41" i="4"/>
  <c r="Q32" i="4"/>
  <c r="Q48" i="4"/>
  <c r="Q64" i="4"/>
  <c r="Q80" i="4"/>
  <c r="Q96" i="4"/>
  <c r="O11" i="4"/>
  <c r="O27" i="4"/>
  <c r="O43" i="4"/>
  <c r="O59" i="4"/>
  <c r="O75" i="4"/>
  <c r="O91" i="4"/>
  <c r="M6" i="4"/>
  <c r="M22" i="4"/>
  <c r="M38" i="4"/>
  <c r="M54" i="4"/>
  <c r="M70" i="4"/>
  <c r="M86" i="4"/>
  <c r="M102" i="4"/>
  <c r="K17" i="4"/>
  <c r="K33" i="4"/>
  <c r="K49" i="4"/>
  <c r="K65" i="4"/>
  <c r="K81" i="4"/>
  <c r="K97" i="4"/>
  <c r="I12" i="4"/>
  <c r="I28" i="4"/>
  <c r="I44" i="4"/>
  <c r="I60" i="4"/>
  <c r="I76" i="4"/>
  <c r="I92" i="4"/>
  <c r="G7" i="4"/>
  <c r="G23" i="4"/>
  <c r="G39" i="4"/>
  <c r="G55" i="4"/>
  <c r="G71" i="4"/>
  <c r="G87" i="4"/>
  <c r="G103" i="4"/>
  <c r="E18" i="4"/>
  <c r="E34" i="4"/>
  <c r="E50" i="4"/>
  <c r="E66" i="4"/>
  <c r="E82" i="4"/>
  <c r="E98" i="4"/>
  <c r="C13" i="4"/>
  <c r="C29" i="4"/>
  <c r="C45" i="4"/>
  <c r="C61" i="4"/>
  <c r="C77" i="4"/>
  <c r="C93" i="4"/>
  <c r="I73" i="4"/>
  <c r="Q33" i="4"/>
  <c r="Q49" i="4"/>
  <c r="Q65" i="4"/>
  <c r="Q81" i="4"/>
  <c r="Q97" i="4"/>
  <c r="O12" i="4"/>
  <c r="O28" i="4"/>
  <c r="O44" i="4"/>
  <c r="O60" i="4"/>
  <c r="O76" i="4"/>
  <c r="O92" i="4"/>
  <c r="M7" i="4"/>
  <c r="M23" i="4"/>
  <c r="M39" i="4"/>
  <c r="M55" i="4"/>
  <c r="M71" i="4"/>
  <c r="M87" i="4"/>
  <c r="M103" i="4"/>
  <c r="K18" i="4"/>
  <c r="K34" i="4"/>
  <c r="K50" i="4"/>
  <c r="K66" i="4"/>
  <c r="K82" i="4"/>
  <c r="K98" i="4"/>
  <c r="I13" i="4"/>
  <c r="I29" i="4"/>
  <c r="I45" i="4"/>
  <c r="I61" i="4"/>
  <c r="I77" i="4"/>
  <c r="I93" i="4"/>
  <c r="G8" i="4"/>
  <c r="G24" i="4"/>
  <c r="G40" i="4"/>
  <c r="G56" i="4"/>
  <c r="G72" i="4"/>
  <c r="G88" i="4"/>
  <c r="E3" i="4"/>
  <c r="E19" i="4"/>
  <c r="E35" i="4"/>
  <c r="E51" i="4"/>
  <c r="E67" i="4"/>
  <c r="E83" i="4"/>
  <c r="E99" i="4"/>
  <c r="C14" i="4"/>
  <c r="C30" i="4"/>
  <c r="C46" i="4"/>
  <c r="C62" i="4"/>
  <c r="C78" i="4"/>
  <c r="C94" i="4"/>
  <c r="Q34" i="4"/>
  <c r="Q50" i="4"/>
  <c r="Q66" i="4"/>
  <c r="Q82" i="4"/>
  <c r="Q98" i="4"/>
  <c r="O13" i="4"/>
  <c r="O29" i="4"/>
  <c r="O45" i="4"/>
  <c r="O61" i="4"/>
  <c r="O77" i="4"/>
  <c r="O93" i="4"/>
  <c r="M8" i="4"/>
  <c r="M24" i="4"/>
  <c r="M40" i="4"/>
  <c r="M56" i="4"/>
  <c r="M72" i="4"/>
  <c r="M88" i="4"/>
  <c r="K3" i="4"/>
  <c r="K19" i="4"/>
  <c r="K35" i="4"/>
  <c r="K51" i="4"/>
  <c r="K67" i="4"/>
  <c r="K83" i="4"/>
  <c r="K99" i="4"/>
  <c r="I14" i="4"/>
  <c r="I30" i="4"/>
  <c r="I46" i="4"/>
  <c r="I62" i="4"/>
  <c r="I78" i="4"/>
  <c r="I94" i="4"/>
  <c r="G9" i="4"/>
  <c r="G25" i="4"/>
  <c r="G41" i="4"/>
  <c r="G57" i="4"/>
  <c r="G73" i="4"/>
  <c r="G89" i="4"/>
  <c r="E4" i="4"/>
  <c r="E20" i="4"/>
  <c r="E36" i="4"/>
  <c r="E52" i="4"/>
  <c r="E68" i="4"/>
  <c r="E84" i="4"/>
  <c r="E100" i="4"/>
  <c r="C15" i="4"/>
  <c r="C31" i="4"/>
  <c r="C47" i="4"/>
  <c r="C63" i="4"/>
  <c r="C79" i="4"/>
  <c r="C95" i="4"/>
  <c r="I9" i="4"/>
  <c r="I89" i="4"/>
  <c r="Q35" i="4"/>
  <c r="Q51" i="4"/>
  <c r="Q67" i="4"/>
  <c r="Q83" i="4"/>
  <c r="Q99" i="4"/>
  <c r="O14" i="4"/>
  <c r="O30" i="4"/>
  <c r="O46" i="4"/>
  <c r="O62" i="4"/>
  <c r="O78" i="4"/>
  <c r="O94" i="4"/>
  <c r="M9" i="4"/>
  <c r="M25" i="4"/>
  <c r="M41" i="4"/>
  <c r="M57" i="4"/>
  <c r="M73" i="4"/>
  <c r="M89" i="4"/>
  <c r="K4" i="4"/>
  <c r="K20" i="4"/>
  <c r="K36" i="4"/>
  <c r="K52" i="4"/>
  <c r="K68" i="4"/>
  <c r="K84" i="4"/>
  <c r="K100" i="4"/>
  <c r="I15" i="4"/>
  <c r="I31" i="4"/>
  <c r="I47" i="4"/>
  <c r="I63" i="4"/>
  <c r="I79" i="4"/>
  <c r="I95" i="4"/>
  <c r="G10" i="4"/>
  <c r="G26" i="4"/>
  <c r="G42" i="4"/>
  <c r="G58" i="4"/>
  <c r="G74" i="4"/>
  <c r="G90" i="4"/>
  <c r="E5" i="4"/>
  <c r="E21" i="4"/>
  <c r="E37" i="4"/>
  <c r="E53" i="4"/>
  <c r="E69" i="4"/>
  <c r="E85" i="4"/>
  <c r="E101" i="4"/>
  <c r="C16" i="4"/>
  <c r="C32" i="4"/>
  <c r="C48" i="4"/>
  <c r="C64" i="4"/>
  <c r="C80" i="4"/>
  <c r="C96" i="4"/>
  <c r="O95" i="4"/>
  <c r="M10" i="4"/>
  <c r="M26" i="4"/>
  <c r="M42" i="4"/>
  <c r="M58" i="4"/>
  <c r="M74" i="4"/>
  <c r="M90" i="4"/>
  <c r="K5" i="4"/>
  <c r="K21" i="4"/>
  <c r="K37" i="4"/>
  <c r="K53" i="4"/>
  <c r="K69" i="4"/>
  <c r="K85" i="4"/>
  <c r="K101" i="4"/>
  <c r="I16" i="4"/>
  <c r="I32" i="4"/>
  <c r="I48" i="4"/>
  <c r="I64" i="4"/>
  <c r="I80" i="4"/>
  <c r="I96" i="4"/>
  <c r="G11" i="4"/>
  <c r="G27" i="4"/>
  <c r="G43" i="4"/>
  <c r="G59" i="4"/>
  <c r="G75" i="4"/>
  <c r="G91" i="4"/>
  <c r="E6" i="4"/>
  <c r="E22" i="4"/>
  <c r="E38" i="4"/>
  <c r="E54" i="4"/>
  <c r="E70" i="4"/>
  <c r="E86" i="4"/>
  <c r="E102" i="4"/>
  <c r="C17" i="4"/>
  <c r="C33" i="4"/>
  <c r="C49" i="4"/>
  <c r="C65" i="4"/>
  <c r="C81" i="4"/>
  <c r="C97" i="4"/>
  <c r="Q37" i="4"/>
  <c r="Q53" i="4"/>
  <c r="Q69" i="4"/>
  <c r="Q85" i="4"/>
  <c r="Q101" i="4"/>
  <c r="O16" i="4"/>
  <c r="O32" i="4"/>
  <c r="O48" i="4"/>
  <c r="O64" i="4"/>
  <c r="O80" i="4"/>
  <c r="O96" i="4"/>
  <c r="M11" i="4"/>
  <c r="M27" i="4"/>
  <c r="M43" i="4"/>
  <c r="M59" i="4"/>
  <c r="M75" i="4"/>
  <c r="M91" i="4"/>
  <c r="K6" i="4"/>
  <c r="K22" i="4"/>
  <c r="K38" i="4"/>
  <c r="K54" i="4"/>
  <c r="K70" i="4"/>
  <c r="K86" i="4"/>
  <c r="K102" i="4"/>
  <c r="I17" i="4"/>
  <c r="I33" i="4"/>
  <c r="I49" i="4"/>
  <c r="I65" i="4"/>
  <c r="I81" i="4"/>
  <c r="I97" i="4"/>
  <c r="G12" i="4"/>
  <c r="G28" i="4"/>
  <c r="G44" i="4"/>
  <c r="G60" i="4"/>
  <c r="G76" i="4"/>
  <c r="G92" i="4"/>
  <c r="E7" i="4"/>
  <c r="E23" i="4"/>
  <c r="E39" i="4"/>
  <c r="E55" i="4"/>
  <c r="E71" i="4"/>
  <c r="E87" i="4"/>
  <c r="E103" i="4"/>
  <c r="C18" i="4"/>
  <c r="C34" i="4"/>
  <c r="C50" i="4"/>
  <c r="C66" i="4"/>
  <c r="C82" i="4"/>
  <c r="C98" i="4"/>
  <c r="Q70" i="4"/>
  <c r="Q86" i="4"/>
  <c r="Q102" i="4"/>
  <c r="O17" i="4"/>
  <c r="O33" i="4"/>
  <c r="O49" i="4"/>
  <c r="O65" i="4"/>
  <c r="O81" i="4"/>
  <c r="O97" i="4"/>
  <c r="M12" i="4"/>
  <c r="M28" i="4"/>
  <c r="M44" i="4"/>
  <c r="M60" i="4"/>
  <c r="M76" i="4"/>
  <c r="M92" i="4"/>
  <c r="K7" i="4"/>
  <c r="K23" i="4"/>
  <c r="K39" i="4"/>
  <c r="K55" i="4"/>
  <c r="K71" i="4"/>
  <c r="K87" i="4"/>
  <c r="K103" i="4"/>
  <c r="I18" i="4"/>
  <c r="I34" i="4"/>
  <c r="I50" i="4"/>
  <c r="I66" i="4"/>
  <c r="I82" i="4"/>
  <c r="I98" i="4"/>
  <c r="G13" i="4"/>
  <c r="G29" i="4"/>
  <c r="G45" i="4"/>
  <c r="G61" i="4"/>
  <c r="G77" i="4"/>
  <c r="G93" i="4"/>
  <c r="E8" i="4"/>
  <c r="E24" i="4"/>
  <c r="E40" i="4"/>
  <c r="E56" i="4"/>
  <c r="E72" i="4"/>
  <c r="E88" i="4"/>
  <c r="C3" i="4"/>
  <c r="C19" i="4"/>
  <c r="C35" i="4"/>
  <c r="C51" i="4"/>
  <c r="C67" i="4"/>
  <c r="C83" i="4"/>
  <c r="C99" i="4"/>
  <c r="Q39" i="4"/>
  <c r="Q55" i="4"/>
  <c r="Q71" i="4"/>
  <c r="Q87" i="4"/>
  <c r="Q103" i="4"/>
  <c r="O18" i="4"/>
  <c r="O34" i="4"/>
  <c r="O50" i="4"/>
  <c r="O66" i="4"/>
  <c r="O82" i="4"/>
  <c r="O98" i="4"/>
  <c r="M13" i="4"/>
  <c r="M29" i="4"/>
  <c r="M45" i="4"/>
  <c r="M61" i="4"/>
  <c r="M77" i="4"/>
  <c r="M93" i="4"/>
  <c r="K8" i="4"/>
  <c r="K24" i="4"/>
  <c r="K40" i="4"/>
  <c r="K56" i="4"/>
  <c r="K72" i="4"/>
  <c r="K88" i="4"/>
  <c r="I3" i="4"/>
  <c r="I19" i="4"/>
  <c r="I35" i="4"/>
  <c r="I51" i="4"/>
  <c r="I67" i="4"/>
  <c r="I83" i="4"/>
  <c r="I99" i="4"/>
  <c r="G14" i="4"/>
  <c r="G30" i="4"/>
  <c r="G46" i="4"/>
  <c r="G62" i="4"/>
  <c r="G78" i="4"/>
  <c r="G94" i="4"/>
  <c r="E9" i="4"/>
  <c r="E25" i="4"/>
  <c r="E41" i="4"/>
  <c r="E57" i="4"/>
  <c r="E73" i="4"/>
  <c r="E89" i="4"/>
  <c r="C4" i="4"/>
  <c r="C20" i="4"/>
  <c r="C36" i="4"/>
  <c r="C52" i="4"/>
  <c r="C68" i="4"/>
  <c r="C84" i="4"/>
  <c r="C100" i="4"/>
  <c r="Q24" i="4"/>
  <c r="Q40" i="4"/>
  <c r="Q56" i="4"/>
  <c r="Q72" i="4"/>
  <c r="Q88" i="4"/>
  <c r="O3" i="4"/>
  <c r="O19" i="4"/>
  <c r="O35" i="4"/>
  <c r="O51" i="4"/>
  <c r="O67" i="4"/>
  <c r="O83" i="4"/>
  <c r="O99" i="4"/>
  <c r="M14" i="4"/>
  <c r="M30" i="4"/>
  <c r="M46" i="4"/>
  <c r="M62" i="4"/>
  <c r="M78" i="4"/>
  <c r="M94" i="4"/>
  <c r="K9" i="4"/>
  <c r="K25" i="4"/>
  <c r="K41" i="4"/>
  <c r="K57" i="4"/>
  <c r="K73" i="4"/>
  <c r="K89" i="4"/>
  <c r="I4" i="4"/>
  <c r="I20" i="4"/>
  <c r="I36" i="4"/>
  <c r="I52" i="4"/>
  <c r="I68" i="4"/>
  <c r="I84" i="4"/>
  <c r="I100" i="4"/>
  <c r="G15" i="4"/>
  <c r="G31" i="4"/>
  <c r="G47" i="4"/>
  <c r="G63" i="4"/>
  <c r="G79" i="4"/>
  <c r="G95" i="4"/>
  <c r="E10" i="4"/>
  <c r="E26" i="4"/>
  <c r="E42" i="4"/>
  <c r="E58" i="4"/>
  <c r="E74" i="4"/>
  <c r="E90" i="4"/>
  <c r="C5" i="4"/>
  <c r="C21" i="4"/>
  <c r="C37" i="4"/>
  <c r="C53" i="4"/>
  <c r="C69" i="4"/>
  <c r="C85" i="4"/>
  <c r="C101" i="4"/>
  <c r="Q25" i="4"/>
  <c r="Q41" i="4"/>
  <c r="Q57" i="4"/>
  <c r="Q73" i="4"/>
  <c r="Q89" i="4"/>
  <c r="O4" i="4"/>
  <c r="O20" i="4"/>
  <c r="O36" i="4"/>
  <c r="O52" i="4"/>
  <c r="O68" i="4"/>
  <c r="O84" i="4"/>
  <c r="O100" i="4"/>
  <c r="M15" i="4"/>
  <c r="M31" i="4"/>
  <c r="M47" i="4"/>
  <c r="M63" i="4"/>
  <c r="M79" i="4"/>
  <c r="M95" i="4"/>
  <c r="K10" i="4"/>
  <c r="K26" i="4"/>
  <c r="K42" i="4"/>
  <c r="K58" i="4"/>
  <c r="K74" i="4"/>
  <c r="K90" i="4"/>
  <c r="I5" i="4"/>
  <c r="I21" i="4"/>
  <c r="I37" i="4"/>
  <c r="I53" i="4"/>
  <c r="I69" i="4"/>
  <c r="I85" i="4"/>
  <c r="I101" i="4"/>
  <c r="G16" i="4"/>
  <c r="G32" i="4"/>
  <c r="G48" i="4"/>
  <c r="G64" i="4"/>
  <c r="G80" i="4"/>
  <c r="G96" i="4"/>
  <c r="E11" i="4"/>
  <c r="E27" i="4"/>
  <c r="E43" i="4"/>
  <c r="E59" i="4"/>
  <c r="E75" i="4"/>
  <c r="E91" i="4"/>
  <c r="C6" i="4"/>
  <c r="C22" i="4"/>
  <c r="C38" i="4"/>
  <c r="C54" i="4"/>
  <c r="C70" i="4"/>
  <c r="C86" i="4"/>
  <c r="C102" i="4"/>
  <c r="Q26" i="4"/>
  <c r="Q42" i="4"/>
  <c r="Q58" i="4"/>
  <c r="Q74" i="4"/>
  <c r="Q90" i="4"/>
  <c r="O5" i="4"/>
  <c r="O21" i="4"/>
  <c r="O37" i="4"/>
  <c r="O53" i="4"/>
  <c r="O69" i="4"/>
  <c r="O85" i="4"/>
  <c r="M16" i="4"/>
  <c r="M32" i="4"/>
  <c r="M48" i="4"/>
  <c r="M64" i="4"/>
  <c r="M80" i="4"/>
  <c r="K11" i="4"/>
  <c r="K27" i="4"/>
  <c r="K43" i="4"/>
  <c r="K59" i="4"/>
  <c r="K75" i="4"/>
  <c r="I6" i="4"/>
  <c r="I22" i="4"/>
  <c r="I38" i="4"/>
  <c r="I54" i="4"/>
  <c r="I70" i="4"/>
  <c r="I86" i="4"/>
  <c r="G17" i="4"/>
  <c r="G33" i="4"/>
  <c r="G49" i="4"/>
  <c r="G65" i="4"/>
  <c r="G81" i="4"/>
  <c r="E12" i="4"/>
  <c r="E28" i="4"/>
  <c r="E44" i="4"/>
  <c r="E60" i="4"/>
  <c r="E76" i="4"/>
  <c r="C7" i="4"/>
  <c r="C23" i="4"/>
  <c r="C39" i="4"/>
  <c r="C55" i="4"/>
  <c r="C71" i="4"/>
  <c r="C87" i="4"/>
  <c r="Q8" i="4"/>
  <c r="Q10" i="4"/>
  <c r="Q20" i="4"/>
  <c r="Q4" i="4"/>
  <c r="Z239" i="4"/>
  <c r="Q6" i="4"/>
  <c r="R220" i="4"/>
  <c r="P225" i="4"/>
  <c r="R225" i="4"/>
  <c r="R178" i="4"/>
  <c r="P183" i="4"/>
  <c r="Y238" i="4"/>
  <c r="Z238" i="4"/>
  <c r="Q14" i="4"/>
  <c r="C122" i="4"/>
  <c r="P197" i="4"/>
  <c r="B112" i="4"/>
  <c r="E122" i="4"/>
  <c r="R197" i="4"/>
  <c r="P112" i="4"/>
  <c r="D112" i="4"/>
  <c r="R169" i="4"/>
  <c r="AA239" i="4"/>
  <c r="AC239" i="4"/>
  <c r="X261" i="4" s="1"/>
  <c r="Y322" i="4" s="1"/>
  <c r="Q22" i="4"/>
  <c r="I122" i="4"/>
  <c r="H112" i="4"/>
  <c r="J112" i="4"/>
  <c r="K122" i="4"/>
  <c r="L112" i="4"/>
  <c r="P164" i="4"/>
  <c r="Y239" i="4"/>
  <c r="P211" i="4"/>
  <c r="P206" i="4"/>
  <c r="G122" i="4"/>
  <c r="F112" i="4"/>
  <c r="R206" i="4"/>
  <c r="AB238" i="4"/>
  <c r="M122" i="4"/>
  <c r="O122" i="4"/>
  <c r="Q122" i="4"/>
  <c r="Q23" i="4"/>
  <c r="Q21" i="4"/>
  <c r="Q19" i="4"/>
  <c r="Q17" i="4"/>
  <c r="Q15" i="4"/>
  <c r="Q13" i="4"/>
  <c r="Q11" i="4"/>
  <c r="Q9" i="4"/>
  <c r="Q7" i="4"/>
  <c r="Q5" i="4"/>
  <c r="Q3" i="4"/>
  <c r="N112" i="4"/>
  <c r="R211" i="4"/>
  <c r="Q18" i="4"/>
  <c r="Q12" i="4"/>
  <c r="P169" i="4"/>
  <c r="X239" i="4"/>
  <c r="AA238" i="4"/>
  <c r="X321" i="4" l="1"/>
  <c r="Z117" i="4"/>
  <c r="X322" i="4"/>
  <c r="W260" i="4"/>
  <c r="T117" i="4"/>
  <c r="W117" i="4"/>
  <c r="Y117" i="4"/>
  <c r="O136" i="4"/>
  <c r="W261" i="4"/>
  <c r="O156" i="4" l="1"/>
  <c r="Q156" i="4" s="1"/>
  <c r="S156" i="4" s="1"/>
  <c r="Q150" i="4"/>
  <c r="S150" i="4" s="1"/>
  <c r="O206" i="4"/>
  <c r="M115" i="4"/>
  <c r="Q164" i="4"/>
  <c r="S164" i="4" s="1"/>
  <c r="K115" i="4"/>
  <c r="O192" i="4"/>
  <c r="O198" i="4" s="1"/>
  <c r="E115" i="4"/>
  <c r="O115" i="4"/>
  <c r="AA117" i="4"/>
  <c r="AA118" i="4" s="1"/>
  <c r="C115" i="4"/>
  <c r="O220" i="4"/>
  <c r="U117" i="4"/>
  <c r="U118" i="4" s="1"/>
  <c r="V117" i="4"/>
  <c r="W118" i="4"/>
  <c r="I115" i="4"/>
  <c r="X117" i="4"/>
  <c r="X118" i="4" s="1"/>
  <c r="O178" i="4"/>
  <c r="O142" i="4"/>
  <c r="O149" i="4" s="1"/>
  <c r="Q136" i="4"/>
  <c r="S136" i="4" s="1"/>
  <c r="G115" i="4"/>
  <c r="Q206" i="4"/>
  <c r="S206" i="4" s="1"/>
  <c r="O212" i="4"/>
  <c r="Z118" i="4"/>
  <c r="O170" i="4"/>
  <c r="O141" i="4"/>
  <c r="Q135" i="4"/>
  <c r="Q149" i="4" l="1"/>
  <c r="S149" i="4" s="1"/>
  <c r="T149" i="4" s="1"/>
  <c r="T150" i="4" s="1"/>
  <c r="O155" i="4"/>
  <c r="Q192" i="4"/>
  <c r="S192" i="4" s="1"/>
  <c r="AA119" i="4"/>
  <c r="V118" i="4"/>
  <c r="V119" i="4" s="1"/>
  <c r="X119" i="4"/>
  <c r="T135" i="4"/>
  <c r="T136" i="4" s="1"/>
  <c r="Q220" i="4"/>
  <c r="S220" i="4" s="1"/>
  <c r="O226" i="4"/>
  <c r="Q226" i="4" s="1"/>
  <c r="S226" i="4" s="1"/>
  <c r="O177" i="4"/>
  <c r="Q170" i="4"/>
  <c r="S170" i="4" s="1"/>
  <c r="Q198" i="4"/>
  <c r="S198" i="4" s="1"/>
  <c r="O205" i="4"/>
  <c r="Q142" i="4"/>
  <c r="S142" i="4" s="1"/>
  <c r="O219" i="4"/>
  <c r="Q212" i="4"/>
  <c r="S212" i="4" s="1"/>
  <c r="Q141" i="4"/>
  <c r="S141" i="4" s="1"/>
  <c r="Q178" i="4"/>
  <c r="S178" i="4" s="1"/>
  <c r="O184" i="4"/>
  <c r="Y118" i="4"/>
  <c r="Y119" i="4" s="1"/>
  <c r="O163" i="4"/>
  <c r="Q155" i="4" l="1"/>
  <c r="S155" i="4"/>
  <c r="T155" i="4" s="1"/>
  <c r="T156" i="4" s="1"/>
  <c r="W119" i="4"/>
  <c r="T141" i="4"/>
  <c r="T142" i="4" s="1"/>
  <c r="O169" i="4"/>
  <c r="Q163" i="4"/>
  <c r="S163" i="4" s="1"/>
  <c r="T163" i="4" s="1"/>
  <c r="T164" i="4" s="1"/>
  <c r="O211" i="4"/>
  <c r="Q205" i="4"/>
  <c r="S205" i="4" s="1"/>
  <c r="T205" i="4" s="1"/>
  <c r="T206" i="4" s="1"/>
  <c r="Q219" i="4"/>
  <c r="S219" i="4" s="1"/>
  <c r="T219" i="4" s="1"/>
  <c r="T220" i="4" s="1"/>
  <c r="O225" i="4"/>
  <c r="Z119" i="4"/>
  <c r="O191" i="4"/>
  <c r="Q184" i="4"/>
  <c r="S184" i="4" s="1"/>
  <c r="O183" i="4"/>
  <c r="Q177" i="4"/>
  <c r="S177" i="4" s="1"/>
  <c r="T177" i="4" s="1"/>
  <c r="T178" i="4" s="1"/>
  <c r="Q169" i="4" l="1"/>
  <c r="S169" i="4" s="1"/>
  <c r="T169" i="4" s="1"/>
  <c r="T170" i="4" s="1"/>
  <c r="Q183" i="4"/>
  <c r="S183" i="4" s="1"/>
  <c r="T183" i="4" s="1"/>
  <c r="T184" i="4" s="1"/>
  <c r="Q211" i="4"/>
  <c r="S211" i="4" s="1"/>
  <c r="T211" i="4" s="1"/>
  <c r="T212" i="4" s="1"/>
  <c r="O197" i="4"/>
  <c r="Q191" i="4"/>
  <c r="S191" i="4" s="1"/>
  <c r="T191" i="4" s="1"/>
  <c r="T192" i="4" s="1"/>
  <c r="Q225" i="4"/>
  <c r="S225" i="4" s="1"/>
  <c r="T225" i="4" s="1"/>
  <c r="Z225" i="4" l="1"/>
  <c r="T226" i="4"/>
  <c r="Q197" i="4"/>
  <c r="S197" i="4" s="1"/>
  <c r="T197" i="4" s="1"/>
  <c r="T198" i="4" l="1"/>
  <c r="Z197" i="4"/>
</calcChain>
</file>

<file path=xl/sharedStrings.xml><?xml version="1.0" encoding="utf-8"?>
<sst xmlns="http://schemas.openxmlformats.org/spreadsheetml/2006/main" count="597" uniqueCount="155">
  <si>
    <t>M</t>
  </si>
  <si>
    <t>F</t>
  </si>
  <si>
    <t>Total</t>
  </si>
  <si>
    <t>total</t>
  </si>
  <si>
    <t>Total 65 +</t>
  </si>
  <si>
    <t>Total up to 64</t>
  </si>
  <si>
    <t>Change</t>
  </si>
  <si>
    <t>Births per 1000</t>
  </si>
  <si>
    <t>Population removed</t>
  </si>
  <si>
    <t>birth population added</t>
  </si>
  <si>
    <t>https://www.macrotrends.net/countries/AUS/australia/birth-rate</t>
  </si>
  <si>
    <t>Proportion</t>
  </si>
  <si>
    <t>Delta Change</t>
  </si>
  <si>
    <t>65 and Over</t>
  </si>
  <si>
    <t>Total 65+</t>
  </si>
  <si>
    <t>Over 65</t>
  </si>
  <si>
    <t>Out of 100,000</t>
  </si>
  <si>
    <t>Population A</t>
  </si>
  <si>
    <t>Under 65</t>
  </si>
  <si>
    <t>Mortality Rate</t>
  </si>
  <si>
    <t>Calculated</t>
  </si>
  <si>
    <t>Crude Mortality</t>
  </si>
  <si>
    <t>per 100,000</t>
  </si>
  <si>
    <t>Population B</t>
  </si>
  <si>
    <t>Increase for</t>
  </si>
  <si>
    <t>Age Demographics</t>
  </si>
  <si>
    <t>ACTUAL</t>
  </si>
  <si>
    <t>Conclusion - Other Factors in Play that Demonstrate an Expected Increase in Crude Mortality is NOT simply related to an Aging Population</t>
  </si>
  <si>
    <t xml:space="preserve"> </t>
  </si>
  <si>
    <t>Conclusion - Other **SERIOUS** Factors in Play that Demonstrate an Expected Increase in Crude Mortality is NOT simply related to an Aging Population</t>
  </si>
  <si>
    <t>BELOW Years: The Introduction of SARS-CoV-2 spike protein created from Genetic code in mRNA and adenovector DNA "vaccines"</t>
  </si>
  <si>
    <t>Average Annual Increase</t>
  </si>
  <si>
    <t>For the Six (6) Years BEFORE the Introduction of SARS-CoV-2 spike protein created from Genetic code in mRNA and adenovector DNA "vaccines"</t>
  </si>
  <si>
    <t>For the Six (2) Years AFTER the Introduction of SARS-CoV-2 spike protein created from Genetic code in mRNA and adenovector DNA "vaccines"</t>
  </si>
  <si>
    <t>Source Data:</t>
  </si>
  <si>
    <t>Australian Bureau of Statistic - Deaths</t>
  </si>
  <si>
    <t>Calendar Years 2015,2016,2017,2018,2019,2020,2021,2022</t>
  </si>
  <si>
    <t>https://mortality.org/Data/STMF</t>
  </si>
  <si>
    <t>The Specific Data File Used was downloaded</t>
  </si>
  <si>
    <t>https://mortality.org/File/GetDocument/Public/STMF/Outputs/AUSstmfout.csv</t>
  </si>
  <si>
    <t>This file was created from Australian Bureau of Statistics (ABS) Data</t>
  </si>
  <si>
    <t>Data file Link:</t>
  </si>
  <si>
    <t>https://www.abs.gov.au/statistics/health/causes-death/provisional-mortality-statistics/jan-jun-2023/Allcubes.zip</t>
  </si>
  <si>
    <t>Up to 64</t>
  </si>
  <si>
    <t>2015-2020
Average</t>
  </si>
  <si>
    <t>2015-2019
Average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</si>
  <si>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</si>
  <si>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</si>
  <si>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</si>
  <si>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</si>
  <si>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</si>
  <si>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</si>
  <si>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</si>
  <si>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</si>
  <si>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</si>
  <si>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</si>
  <si>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</si>
  <si>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</si>
  <si>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</si>
  <si>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</si>
  <si>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</si>
  <si>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</si>
  <si>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</si>
  <si>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</si>
  <si>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</si>
  <si>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</si>
  <si>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</si>
  <si>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</si>
  <si>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</si>
  <si>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</si>
  <si>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</si>
  <si>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</si>
  <si>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</si>
  <si>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</si>
  <si>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</si>
  <si>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</si>
  <si>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</si>
  <si>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</si>
  <si>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</si>
  <si>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</si>
  <si>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</si>
  <si>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</si>
  <si>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</si>
  <si>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</si>
  <si>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</si>
  <si>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</si>
  <si>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</si>
  <si>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</si>
  <si>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</si>
  <si>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</si>
  <si>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</si>
  <si>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</si>
  <si>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</si>
  <si>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</si>
  <si>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</si>
  <si>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</si>
  <si>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</si>
  <si>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</si>
  <si>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</si>
  <si>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</si>
  <si>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</si>
  <si>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</si>
  <si>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</si>
  <si>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</si>
  <si>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</si>
  <si>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</si>
  <si>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</si>
  <si>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</si>
  <si>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</si>
  <si>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</si>
  <si>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</si>
  <si>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</si>
  <si>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</si>
  <si>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</si>
  <si>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</si>
  <si>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</si>
  <si>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</si>
  <si>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</si>
  <si>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</si>
  <si>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</si>
  <si>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</si>
  <si>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</si>
  <si>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</si>
  <si>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</si>
  <si>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</si>
  <si>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</si>
  <si>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</si>
  <si>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</si>
  <si>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</si>
  <si>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</si>
  <si>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</si>
  <si>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</si>
  <si>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</si>
  <si>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</si>
  <si>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</si>
  <si>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</si>
  <si>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</si>
  <si>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</si>
  <si>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</si>
  <si>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</si>
  <si>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</si>
  <si>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</si>
  <si>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</si>
  <si>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</si>
  <si>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</si>
  <si>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</si>
  <si>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</si>
  <si>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https://www.abs.gov.au/statistics/people/population/population-clock-pyramid</t>
  </si>
  <si>
    <t>MATHEMATICAL</t>
  </si>
  <si>
    <t xml:space="preserve">Debunking the Claim that Aged Population Changes are to Blame for the Changes in Death Rates </t>
  </si>
  <si>
    <t>Conclusion - Other **ALARMING** Factors in Play that Demonstrate an Expected Increase in Crude Mortality is NOT simply related to an Aging Population</t>
  </si>
  <si>
    <r>
      <t xml:space="preserve">Green is the </t>
    </r>
    <r>
      <rPr>
        <b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Outcome with the </t>
    </r>
    <r>
      <rPr>
        <b/>
        <sz val="11"/>
        <color theme="1"/>
        <rFont val="Calibri"/>
        <family val="2"/>
        <scheme val="minor"/>
      </rPr>
      <t>Australian Bureau of Statistic (ABS)</t>
    </r>
  </si>
  <si>
    <r>
      <t xml:space="preserve">Blue is the Data Burial Expert’s </t>
    </r>
    <r>
      <rPr>
        <b/>
        <sz val="11"/>
        <color theme="1"/>
        <rFont val="Calibri"/>
        <family val="2"/>
        <scheme val="minor"/>
      </rPr>
      <t>MATHEMATICAL</t>
    </r>
    <r>
      <rPr>
        <sz val="11"/>
        <color theme="1"/>
        <rFont val="Calibri"/>
        <family val="2"/>
        <scheme val="minor"/>
      </rPr>
      <t xml:space="preserve"> Assertion Outcome</t>
    </r>
  </si>
  <si>
    <t xml:space="preserve">The largest annual increase in crude mortality was 15 Deaths per 100,000 with an average annual DECREASE of 7 Deaths per 100,000 of this Period  </t>
  </si>
  <si>
    <t xml:space="preserve">The largest annual increase in crude mortality was 59 Deaths per 100,000 with an average annual INCREASE of 46 Deaths per 100,000 of this Period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</si>
</sst>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%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Arial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164" fontId="0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0" fontId="18" fillId="0" borderId="0" xfId="44"/>
    <xf numFmtId="165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19" fillId="0" borderId="0" xfId="0" applyFont="1" applyAlignment="1">
      <alignment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33" borderId="0" xfId="1" applyNumberFormat="1" applyFont="1" applyFill="1" applyBorder="1" applyAlignment="1">
      <alignment horizontal="center"/>
    </xf>
    <xf numFmtId="10" fontId="0" fillId="33" borderId="0" xfId="2" applyNumberFormat="1" applyFont="1" applyFill="1" applyBorder="1" applyAlignment="1">
      <alignment horizontal="center"/>
    </xf>
    <xf numFmtId="166" fontId="0" fillId="33" borderId="0" xfId="0" applyNumberFormat="1" applyFill="1" applyAlignment="1">
      <alignment horizontal="center"/>
    </xf>
    <xf numFmtId="166" fontId="0" fillId="33" borderId="16" xfId="1" applyNumberFormat="1" applyFon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0" fontId="0" fillId="33" borderId="16" xfId="0" applyNumberFormat="1" applyFill="1" applyBorder="1" applyAlignment="1">
      <alignment horizontal="center"/>
    </xf>
    <xf numFmtId="166" fontId="0" fillId="33" borderId="0" xfId="0" applyNumberFormat="1" applyFill="1"/>
    <xf numFmtId="166" fontId="0" fillId="33" borderId="16" xfId="0" applyNumberFormat="1" applyFill="1" applyBorder="1"/>
    <xf numFmtId="0" fontId="0" fillId="34" borderId="0" xfId="0" applyFill="1"/>
    <xf numFmtId="0" fontId="0" fillId="0" borderId="0" xfId="0" applyAlignment="1">
      <alignment wrapText="1"/>
    </xf>
    <xf numFmtId="0" fontId="20" fillId="0" borderId="0" xfId="0" applyFont="1"/>
    <xf numFmtId="3" fontId="0" fillId="0" borderId="0" xfId="0" applyNumberFormat="1"/>
    <xf numFmtId="0" fontId="0" fillId="36" borderId="10" xfId="0" applyFill="1" applyBorder="1"/>
    <xf numFmtId="0" fontId="0" fillId="36" borderId="11" xfId="0" applyFill="1" applyBorder="1"/>
    <xf numFmtId="0" fontId="0" fillId="36" borderId="13" xfId="0" applyFill="1" applyBorder="1"/>
    <xf numFmtId="0" fontId="0" fillId="36" borderId="0" xfId="0" applyFill="1"/>
    <xf numFmtId="0" fontId="0" fillId="36" borderId="0" xfId="0" applyFill="1" applyAlignment="1">
      <alignment horizontal="center"/>
    </xf>
    <xf numFmtId="0" fontId="0" fillId="36" borderId="15" xfId="0" applyFill="1" applyBorder="1"/>
    <xf numFmtId="10" fontId="0" fillId="36" borderId="16" xfId="0" applyNumberFormat="1" applyFill="1" applyBorder="1" applyAlignment="1">
      <alignment horizontal="center"/>
    </xf>
    <xf numFmtId="166" fontId="0" fillId="36" borderId="16" xfId="0" applyNumberFormat="1" applyFill="1" applyBorder="1"/>
    <xf numFmtId="0" fontId="0" fillId="36" borderId="14" xfId="0" applyFill="1" applyBorder="1"/>
    <xf numFmtId="166" fontId="16" fillId="36" borderId="13" xfId="0" applyNumberFormat="1" applyFont="1" applyFill="1" applyBorder="1" applyAlignment="1">
      <alignment horizontal="center"/>
    </xf>
    <xf numFmtId="38" fontId="16" fillId="33" borderId="13" xfId="0" applyNumberFormat="1" applyFont="1" applyFill="1" applyBorder="1"/>
    <xf numFmtId="0" fontId="16" fillId="36" borderId="0" xfId="0" applyFont="1" applyFill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0" fillId="37" borderId="10" xfId="0" applyFill="1" applyBorder="1"/>
    <xf numFmtId="0" fontId="0" fillId="37" borderId="11" xfId="0" applyFill="1" applyBorder="1"/>
    <xf numFmtId="0" fontId="0" fillId="37" borderId="13" xfId="0" applyFill="1" applyBorder="1"/>
    <xf numFmtId="0" fontId="0" fillId="37" borderId="0" xfId="0" applyFill="1"/>
    <xf numFmtId="0" fontId="0" fillId="37" borderId="0" xfId="0" applyFill="1" applyAlignment="1">
      <alignment horizontal="center"/>
    </xf>
    <xf numFmtId="0" fontId="16" fillId="37" borderId="0" xfId="0" applyFont="1" applyFill="1" applyAlignment="1">
      <alignment horizontal="center"/>
    </xf>
    <xf numFmtId="0" fontId="0" fillId="37" borderId="15" xfId="0" applyFill="1" applyBorder="1"/>
    <xf numFmtId="0" fontId="16" fillId="37" borderId="16" xfId="0" applyFont="1" applyFill="1" applyBorder="1" applyAlignment="1">
      <alignment horizontal="center"/>
    </xf>
    <xf numFmtId="0" fontId="0" fillId="37" borderId="14" xfId="0" applyFill="1" applyBorder="1"/>
    <xf numFmtId="0" fontId="16" fillId="37" borderId="11" xfId="0" applyFont="1" applyFill="1" applyBorder="1" applyAlignment="1">
      <alignment horizontal="center"/>
    </xf>
    <xf numFmtId="1" fontId="0" fillId="37" borderId="0" xfId="0" applyNumberFormat="1" applyFill="1"/>
    <xf numFmtId="1" fontId="0" fillId="36" borderId="0" xfId="0" applyNumberFormat="1" applyFill="1"/>
    <xf numFmtId="0" fontId="16" fillId="34" borderId="0" xfId="0" applyFont="1" applyFill="1"/>
    <xf numFmtId="38" fontId="16" fillId="34" borderId="0" xfId="0" applyNumberFormat="1" applyFont="1" applyFill="1"/>
    <xf numFmtId="0" fontId="16" fillId="33" borderId="0" xfId="0" applyFont="1" applyFill="1"/>
    <xf numFmtId="38" fontId="16" fillId="33" borderId="0" xfId="0" applyNumberFormat="1" applyFont="1" applyFill="1"/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0" fontId="0" fillId="33" borderId="15" xfId="2" applyNumberFormat="1" applyFont="1" applyFill="1" applyBorder="1" applyAlignment="1">
      <alignment horizontal="center"/>
    </xf>
    <xf numFmtId="10" fontId="0" fillId="33" borderId="17" xfId="2" applyNumberFormat="1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0" fontId="16" fillId="37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0" fontId="0" fillId="36" borderId="15" xfId="2" applyNumberFormat="1" applyFont="1" applyFill="1" applyBorder="1" applyAlignment="1">
      <alignment horizontal="center"/>
    </xf>
    <xf numFmtId="10" fontId="0" fillId="36" borderId="17" xfId="2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Change in Age Demographics of 65 and Over</a:t>
            </a:r>
            <a:endParaRPr lang="en-AU">
              <a:effectLst/>
            </a:endParaRPr>
          </a:p>
          <a:p>
            <a:pPr>
              <a:defRPr/>
            </a:pPr>
            <a:r>
              <a:rPr lang="en-AU" sz="1800" b="0" i="0" baseline="0">
                <a:effectLst/>
              </a:rPr>
              <a:t>81% to 84% of all Deaths are in this Age Group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Mortality Check ABS'!$T$116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ABS'!$T$117:$T$119</c:f>
              <c:numCache>
                <c:formatCode>General</c:formatCode>
                <c:ptCount val="3"/>
                <c:pt idx="0" formatCode="0.00%">
                  <c:v>0.15042513201953064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1-4FD2-B9E0-785856FF2526}"/>
            </c:ext>
          </c:extLst>
        </c:ser>
        <c:ser>
          <c:idx val="1"/>
          <c:order val="1"/>
          <c:tx>
            <c:strRef>
              <c:f>'Crude Mortality Check ABS'!$U$116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ABS'!$U$117:$U$119</c:f>
              <c:numCache>
                <c:formatCode>0.00%</c:formatCode>
                <c:ptCount val="3"/>
                <c:pt idx="0">
                  <c:v>0.15279421024388481</c:v>
                </c:pt>
                <c:pt idx="1">
                  <c:v>2.3690782243541708E-3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1-4FD2-B9E0-785856FF2526}"/>
            </c:ext>
          </c:extLst>
        </c:ser>
        <c:ser>
          <c:idx val="2"/>
          <c:order val="2"/>
          <c:tx>
            <c:strRef>
              <c:f>'Crude Mortality Check ABS'!$V$116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ABS'!$V$117:$V$119</c:f>
              <c:numCache>
                <c:formatCode>0.00%</c:formatCode>
                <c:ptCount val="3"/>
                <c:pt idx="0">
                  <c:v>0.15511738357832708</c:v>
                </c:pt>
                <c:pt idx="1">
                  <c:v>2.3231733344422634E-3</c:v>
                </c:pt>
                <c:pt idx="2" formatCode="0.000%">
                  <c:v>-4.5904889911907443E-5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11-4FD2-B9E0-785856FF2526}"/>
            </c:ext>
          </c:extLst>
        </c:ser>
        <c:ser>
          <c:idx val="3"/>
          <c:order val="3"/>
          <c:tx>
            <c:strRef>
              <c:f>'Crude Mortality Check ABS'!$W$116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ABS'!$W$117:$W$119</c:f>
              <c:numCache>
                <c:formatCode>0.00%</c:formatCode>
                <c:ptCount val="3"/>
                <c:pt idx="0">
                  <c:v>0.15771292099047862</c:v>
                </c:pt>
                <c:pt idx="1">
                  <c:v>2.595537412151544E-3</c:v>
                </c:pt>
                <c:pt idx="2" formatCode="0.000%">
                  <c:v>2.7236407770928062E-4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11-4FD2-B9E0-785856FF2526}"/>
            </c:ext>
          </c:extLst>
        </c:ser>
        <c:ser>
          <c:idx val="4"/>
          <c:order val="4"/>
          <c:tx>
            <c:strRef>
              <c:f>'Crude Mortality Check ABS'!$X$116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ABS'!$X$117:$X$119</c:f>
              <c:numCache>
                <c:formatCode>0.00%</c:formatCode>
                <c:ptCount val="3"/>
                <c:pt idx="0">
                  <c:v>0.16102780455707763</c:v>
                </c:pt>
                <c:pt idx="1">
                  <c:v>3.3148835665990084E-3</c:v>
                </c:pt>
                <c:pt idx="2" formatCode="0.000%">
                  <c:v>7.1934615444746441E-4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11-4FD2-B9E0-785856FF2526}"/>
            </c:ext>
          </c:extLst>
        </c:ser>
        <c:ser>
          <c:idx val="5"/>
          <c:order val="5"/>
          <c:tx>
            <c:strRef>
              <c:f>'Crude Mortality Check ABS'!$Y$116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ABS'!$Y$117:$Y$119</c:f>
              <c:numCache>
                <c:formatCode>0.00%</c:formatCode>
                <c:ptCount val="3"/>
                <c:pt idx="0">
                  <c:v>0.16574730934444781</c:v>
                </c:pt>
                <c:pt idx="1">
                  <c:v>4.7195047873701823E-3</c:v>
                </c:pt>
                <c:pt idx="2" formatCode="0.000%">
                  <c:v>1.4046212207711739E-3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11-4FD2-B9E0-785856FF2526}"/>
            </c:ext>
          </c:extLst>
        </c:ser>
        <c:ser>
          <c:idx val="6"/>
          <c:order val="6"/>
          <c:tx>
            <c:strRef>
              <c:f>'Crude Mortality Check ABS'!$Z$116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ABS'!$Z$117:$Z$119</c:f>
              <c:numCache>
                <c:formatCode>0.00%</c:formatCode>
                <c:ptCount val="3"/>
                <c:pt idx="0">
                  <c:v>0.16952635949713962</c:v>
                </c:pt>
                <c:pt idx="1">
                  <c:v>3.7790501526918097E-3</c:v>
                </c:pt>
                <c:pt idx="2" formatCode="0.000%">
                  <c:v>-9.4045463467837265E-4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11-4FD2-B9E0-785856FF2526}"/>
            </c:ext>
          </c:extLst>
        </c:ser>
        <c:ser>
          <c:idx val="7"/>
          <c:order val="7"/>
          <c:tx>
            <c:strRef>
              <c:f>'Crude Mortality Check ABS'!$AA$116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'Crude Mortality Check ABS'!$S$117:$S$119</c:f>
              <c:strCache>
                <c:ptCount val="3"/>
                <c:pt idx="0">
                  <c:v>Proportion</c:v>
                </c:pt>
                <c:pt idx="1">
                  <c:v>Change</c:v>
                </c:pt>
                <c:pt idx="2">
                  <c:v>Delta Change</c:v>
                </c:pt>
              </c:strCache>
            </c:strRef>
          </c:cat>
          <c:val>
            <c:numRef>
              <c:f>'Crude Mortality Check ABS'!$AA$117:$AA$119</c:f>
              <c:numCache>
                <c:formatCode>0.00%</c:formatCode>
                <c:ptCount val="3"/>
                <c:pt idx="0">
                  <c:v>0.17073577322068015</c:v>
                </c:pt>
                <c:pt idx="1">
                  <c:v>1.2094137235405256E-3</c:v>
                </c:pt>
                <c:pt idx="2" formatCode="0.000%">
                  <c:v>-2.5696364291512841E-3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11-4FD2-B9E0-785856FF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3093855"/>
        <c:axId val="2033078047"/>
      </c:barChart>
      <c:catAx>
        <c:axId val="203309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078047"/>
        <c:crosses val="autoZero"/>
        <c:auto val="1"/>
        <c:lblAlgn val="ctr"/>
        <c:lblOffset val="100"/>
        <c:noMultiLvlLbl val="0"/>
      </c:catAx>
      <c:valAx>
        <c:axId val="203307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09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Mortality Check ABS'!$V$238</c:f>
              <c:strCache>
                <c:ptCount val="1"/>
                <c:pt idx="0">
                  <c:v>Up to 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'Crude Mortality Check ABS'!$W$237:$AD$237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'Crude Mortality Check ABS'!$W$238:$AD$238</c:f>
              <c:numCache>
                <c:formatCode>_-* #,##0_-;\-* #,##0_-;_-* "-"??_-;_-@_-</c:formatCode>
                <c:ptCount val="8"/>
                <c:pt idx="0">
                  <c:v>145.3328048087555</c:v>
                </c:pt>
                <c:pt idx="1">
                  <c:v>138.86246568083257</c:v>
                </c:pt>
                <c:pt idx="2">
                  <c:v>140.44665085978323</c:v>
                </c:pt>
                <c:pt idx="3">
                  <c:v>136.55844198781256</c:v>
                </c:pt>
                <c:pt idx="4">
                  <c:v>137.42454451984295</c:v>
                </c:pt>
                <c:pt idx="5">
                  <c:v>123.33169910995413</c:v>
                </c:pt>
                <c:pt idx="6">
                  <c:v>133.83833508906656</c:v>
                </c:pt>
                <c:pt idx="7">
                  <c:v>140.0423146204773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8-4C8C-A63F-A8A0B1ABAC61}"/>
            </c:ext>
          </c:extLst>
        </c:ser>
        <c:ser>
          <c:idx val="1"/>
          <c:order val="1"/>
          <c:tx>
            <c:strRef>
              <c:f>'Crude Mortality Check ABS'!$V$239</c:f>
              <c:strCache>
                <c:ptCount val="1"/>
                <c:pt idx="0">
                  <c:v>Over 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'Crude Mortality Check ABS'!$W$237:$AD$237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'Crude Mortality Check ABS'!$W$239:$AD$239</c:f>
              <c:numCache>
                <c:formatCode>_-* #,##0_-;\-* #,##0_-;_-* "-"??_-;_-@_-</c:formatCode>
                <c:ptCount val="8"/>
                <c:pt idx="0">
                  <c:v>3608.4943716304224</c:v>
                </c:pt>
                <c:pt idx="1">
                  <c:v>3467.9242446209278</c:v>
                </c:pt>
                <c:pt idx="2">
                  <c:v>3504.627254044452</c:v>
                </c:pt>
                <c:pt idx="3">
                  <c:v>3283.1379168654125</c:v>
                </c:pt>
                <c:pt idx="4">
                  <c:v>3285.2399476141563</c:v>
                </c:pt>
                <c:pt idx="5">
                  <c:v>3188.7782735530127</c:v>
                </c:pt>
                <c:pt idx="6">
                  <c:v>3259.0163003480993</c:v>
                </c:pt>
                <c:pt idx="7">
                  <c:v>3552.8352077821123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8-4C8C-A63F-A8A0B1AB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5449567"/>
        <c:axId val="1885450399"/>
      </c:barChart>
      <c:catAx>
        <c:axId val="188544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50399"/>
        <c:crosses val="autoZero"/>
        <c:auto val="1"/>
        <c:lblAlgn val="ctr"/>
        <c:lblOffset val="100"/>
        <c:noMultiLvlLbl val="0"/>
      </c:catAx>
      <c:valAx>
        <c:axId val="188545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4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Deaths Per 100,000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Mortality Check ABS'!$V$260</c:f>
              <c:strCache>
                <c:ptCount val="1"/>
                <c:pt idx="0">
                  <c:v>Up to 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'Crude Mortality Check ABS'!$W$259:$Y$259</c:f>
              <c:strCache>
                <c:ptCount val="3"/>
                <c:pt idx="0">
                  <c:v>2015-2020
Average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'Crude Mortality Check ABS'!$W$260:$Y$260</c:f>
              <c:numCache>
                <c:formatCode>_-* #,##0_-;\-* #,##0_-;_-* "-"??_-;_-@_-</c:formatCode>
                <c:ptCount val="3"/>
                <c:pt idx="0">
                  <c:v>136.99276782783016</c:v>
                </c:pt>
                <c:pt idx="1">
                  <c:v>133.83833508906656</c:v>
                </c:pt>
                <c:pt idx="2">
                  <c:v>140.0423146204773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5-4C58-AF4C-396B17485825}"/>
            </c:ext>
          </c:extLst>
        </c:ser>
        <c:ser>
          <c:idx val="1"/>
          <c:order val="1"/>
          <c:tx>
            <c:strRef>
              <c:f>'Crude Mortality Check ABS'!$V$261</c:f>
              <c:strCache>
                <c:ptCount val="1"/>
                <c:pt idx="0">
                  <c:v>Over 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'Crude Mortality Check ABS'!$W$259:$Y$259</c:f>
              <c:strCache>
                <c:ptCount val="3"/>
                <c:pt idx="0">
                  <c:v>2015-2020
Average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'Crude Mortality Check ABS'!$W$261:$Y$261</c:f>
              <c:numCache>
                <c:formatCode>_-* #,##0_-;\-* #,##0_-;_-* "-"??_-;_-@_-</c:formatCode>
                <c:ptCount val="3"/>
                <c:pt idx="0">
                  <c:v>3389.7003347213977</c:v>
                </c:pt>
                <c:pt idx="1">
                  <c:v>3259.0163003480993</c:v>
                </c:pt>
                <c:pt idx="2">
                  <c:v>3552.8352077821123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5-4C58-AF4C-396B17485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6832431"/>
        <c:axId val="1926832847"/>
      </c:barChart>
      <c:catAx>
        <c:axId val="192683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32847"/>
        <c:crosses val="autoZero"/>
        <c:auto val="1"/>
        <c:lblAlgn val="ctr"/>
        <c:lblOffset val="100"/>
        <c:noMultiLvlLbl val="0"/>
      </c:catAx>
      <c:valAx>
        <c:axId val="192683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3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"Medieval" Mortality Comparison Trick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Young Group (Add 2020 Data)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Deaths per 100,000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Mortality Check ABS'!$V$260</c:f>
              <c:strCache>
                <c:ptCount val="1"/>
                <c:pt idx="0">
                  <c:v>Up to 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'Crude Mortality Check ABS'!$W$259:$Y$259</c:f>
              <c:strCache>
                <c:ptCount val="3"/>
                <c:pt idx="0">
                  <c:v>2015-2020
Average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'Crude Mortality Check ABS'!$W$260:$Y$260</c:f>
              <c:numCache>
                <c:formatCode>_-* #,##0_-;\-* #,##0_-;_-* "-"??_-;_-@_-</c:formatCode>
                <c:ptCount val="3"/>
                <c:pt idx="0">
                  <c:v>136.99276782783016</c:v>
                </c:pt>
                <c:pt idx="1">
                  <c:v>133.83833508906656</c:v>
                </c:pt>
                <c:pt idx="2">
                  <c:v>140.0423146204773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E-4CDC-8630-ACE00D6A0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6832431"/>
        <c:axId val="192683284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'Crude Mortality Check ABS'!$V$261</c15:sqref>
                        </c15:formulaRef>
                      </c:ext>
                    </c:extLst>
                    <c:strCache>
                      <c:ptCount val="1"/>
                      <c:pt idx="0">
                        <c:v>Over 65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'Crude Mortality Check ABS'!$W$259:$Y$259</c15:sqref>
                        </c15:formulaRef>
                      </c:ext>
                    </c:extLst>
                    <c:strCache>
                      <c:ptCount val="3"/>
                      <c:pt idx="0">
                        <c:v>2015-2020
Average</c:v>
                      </c:pt>
                      <c:pt idx="1">
                        <c:v>2021</c:v>
                      </c:pt>
                      <c:pt idx="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Check ABS'!$W$261:$Y$261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3389.7003347213977</c:v>
                      </c:pt>
                      <c:pt idx="1">
                        <c:v>3259.0163003480993</c:v>
                      </c:pt>
                      <c:pt idx="2">
                        <c:v>3552.8352077821123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42E-4CDC-8630-ACE00D6A09CC}"/>
                  </c:ext>
                </c:extLst>
              </c15:ser>
            </c15:filteredBarSeries>
          </c:ext>
        </c:extLst>
      </c:barChart>
      <c:catAx>
        <c:axId val="192683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32847"/>
        <c:crosses val="autoZero"/>
        <c:auto val="1"/>
        <c:lblAlgn val="ctr"/>
        <c:lblOffset val="100"/>
        <c:noMultiLvlLbl val="0"/>
      </c:catAx>
      <c:valAx>
        <c:axId val="192683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3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"Medieval" Mortality Comparison Trick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Deaths Per 100,000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Add 2020 Data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'Crude Mortality Check ABS'!$V$261</c:f>
              <c:strCache>
                <c:ptCount val="1"/>
                <c:pt idx="0">
                  <c:v>Over 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'Crude Mortality Check ABS'!$W$259:$Y$259</c:f>
              <c:strCache>
                <c:ptCount val="3"/>
                <c:pt idx="0">
                  <c:v>2015-2020
Average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'Crude Mortality Check ABS'!$W$261:$Y$261</c:f>
              <c:numCache>
                <c:formatCode>_-* #,##0_-;\-* #,##0_-;_-* "-"??_-;_-@_-</c:formatCode>
                <c:ptCount val="3"/>
                <c:pt idx="0">
                  <c:v>3389.7003347213977</c:v>
                </c:pt>
                <c:pt idx="1">
                  <c:v>3259.0163003480993</c:v>
                </c:pt>
                <c:pt idx="2">
                  <c:v>3552.8352077821123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E-44F1-858E-1E944C1C6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6832431"/>
        <c:axId val="192683284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'Crude Mortality Check ABS'!$V$260</c15:sqref>
                        </c15:formulaRef>
                      </c:ext>
                    </c:extLst>
                    <c:strCache>
                      <c:ptCount val="1"/>
                      <c:pt idx="0">
                        <c:v>Up to 64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'Crude Mortality Check ABS'!$W$259:$Y$259</c15:sqref>
                        </c15:formulaRef>
                      </c:ext>
                    </c:extLst>
                    <c:strCache>
                      <c:ptCount val="3"/>
                      <c:pt idx="0">
                        <c:v>2015-2020
Average</c:v>
                      </c:pt>
                      <c:pt idx="1">
                        <c:v>2021</c:v>
                      </c:pt>
                      <c:pt idx="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Check ABS'!$W$260:$Y$260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136.99276782783016</c:v>
                      </c:pt>
                      <c:pt idx="1">
                        <c:v>133.83833508906656</c:v>
                      </c:pt>
                      <c:pt idx="2">
                        <c:v>140.0423146204773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62E-44F1-858E-1E944C1C6AE8}"/>
                  </c:ext>
                </c:extLst>
              </c15:ser>
            </c15:filteredBarSeries>
          </c:ext>
        </c:extLst>
      </c:barChart>
      <c:catAx>
        <c:axId val="192683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32847"/>
        <c:crosses val="autoZero"/>
        <c:auto val="1"/>
        <c:lblAlgn val="ctr"/>
        <c:lblOffset val="100"/>
        <c:noMultiLvlLbl val="0"/>
      </c:catAx>
      <c:valAx>
        <c:axId val="192683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3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"Medieval" Mortality Comparison Trick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Young Group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Deaths per 100,000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Mortality Check ABS'!$W$321</c:f>
              <c:strCache>
                <c:ptCount val="1"/>
                <c:pt idx="0">
                  <c:v>Up to 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'Crude Mortality Check ABS'!$X$320:$Z$320</c:f>
              <c:strCache>
                <c:ptCount val="3"/>
                <c:pt idx="0">
                  <c:v>2015-2019
Average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'Crude Mortality Check ABS'!$X$321:$Z$321</c:f>
              <c:numCache>
                <c:formatCode>_-* #,##0_-;\-* #,##0_-;_-* "-"??_-;_-@_-</c:formatCode>
                <c:ptCount val="3"/>
                <c:pt idx="0">
                  <c:v>139.72498157140538</c:v>
                </c:pt>
                <c:pt idx="1">
                  <c:v>133.83833508906656</c:v>
                </c:pt>
                <c:pt idx="2">
                  <c:v>140.0423146204773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8-4774-BDB4-749E75D49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413535"/>
        <c:axId val="2031421023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'Crude Mortality Check ABS'!$W$322</c15:sqref>
                        </c15:formulaRef>
                      </c:ext>
                    </c:extLst>
                    <c:strCache>
                      <c:ptCount val="1"/>
                      <c:pt idx="0">
                        <c:v>Over 65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'Crude Mortality Check ABS'!$X$320:$Z$320</c15:sqref>
                        </c15:formulaRef>
                      </c:ext>
                    </c:extLst>
                    <c:strCache>
                      <c:ptCount val="3"/>
                      <c:pt idx="0">
                        <c:v>2015-2019
Average</c:v>
                      </c:pt>
                      <c:pt idx="1">
                        <c:v>2021</c:v>
                      </c:pt>
                      <c:pt idx="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Check ABS'!$X$322:$Z$322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3429.8847469550747</c:v>
                      </c:pt>
                      <c:pt idx="1">
                        <c:v>3259.0163003480993</c:v>
                      </c:pt>
                      <c:pt idx="2">
                        <c:v>3552.8352077821123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8E8-4774-BDB4-749E75D49CE7}"/>
                  </c:ext>
                </c:extLst>
              </c15:ser>
            </c15:filteredBarSeries>
          </c:ext>
        </c:extLst>
      </c:barChart>
      <c:catAx>
        <c:axId val="203141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421023"/>
        <c:crosses val="autoZero"/>
        <c:auto val="1"/>
        <c:lblAlgn val="ctr"/>
        <c:lblOffset val="100"/>
        <c:noMultiLvlLbl val="0"/>
      </c:catAx>
      <c:valAx>
        <c:axId val="2031421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41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"Medieval" Mortality Comparison Trick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Deaths Per 100,000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'Crude Mortality Check ABS'!$W$322</c:f>
              <c:strCache>
                <c:ptCount val="1"/>
                <c:pt idx="0">
                  <c:v>Over 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'Crude Mortality Check ABS'!$X$320:$Z$320</c:f>
              <c:strCache>
                <c:ptCount val="3"/>
                <c:pt idx="0">
                  <c:v>2015-2019
Average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'Crude Mortality Check ABS'!$X$322:$Z$322</c:f>
              <c:numCache>
                <c:formatCode>_-* #,##0_-;\-* #,##0_-;_-* "-"??_-;_-@_-</c:formatCode>
                <c:ptCount val="3"/>
                <c:pt idx="0">
                  <c:v>3429.8847469550747</c:v>
                </c:pt>
                <c:pt idx="1">
                  <c:v>3259.0163003480993</c:v>
                </c:pt>
                <c:pt idx="2">
                  <c:v>3552.8352077821123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4-4129-BBBC-68732385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413535"/>
        <c:axId val="203142102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'Crude Mortality Check ABS'!$W$321</c15:sqref>
                        </c15:formulaRef>
                      </c:ext>
                    </c:extLst>
                    <c:strCache>
                      <c:ptCount val="1"/>
                      <c:pt idx="0">
                        <c:v>Up to 64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'Crude Mortality Check ABS'!$X$320:$Z$320</c15:sqref>
                        </c15:formulaRef>
                      </c:ext>
                    </c:extLst>
                    <c:strCache>
                      <c:ptCount val="3"/>
                      <c:pt idx="0">
                        <c:v>2015-2019
Average</c:v>
                      </c:pt>
                      <c:pt idx="1">
                        <c:v>2021</c:v>
                      </c:pt>
                      <c:pt idx="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Check ABS'!$X$321:$Z$321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139.72498157140538</c:v>
                      </c:pt>
                      <c:pt idx="1">
                        <c:v>133.83833508906656</c:v>
                      </c:pt>
                      <c:pt idx="2">
                        <c:v>140.0423146204773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1A4-4129-BBBC-6873238588DA}"/>
                  </c:ext>
                </c:extLst>
              </c15:ser>
            </c15:filteredBarSeries>
          </c:ext>
        </c:extLst>
      </c:barChart>
      <c:catAx>
        <c:axId val="203141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421023"/>
        <c:crosses val="autoZero"/>
        <c:auto val="1"/>
        <c:lblAlgn val="ctr"/>
        <c:lblOffset val="100"/>
        <c:noMultiLvlLbl val="0"/>
      </c:catAx>
      <c:valAx>
        <c:axId val="2031421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41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Historical Data in Plain View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Deaths Per 100,000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'Crude Mortality Check ABS'!$V$239</c:f>
              <c:strCache>
                <c:ptCount val="1"/>
                <c:pt idx="0">
                  <c:v>Over 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24-40B2-B45F-AC597CD1CAE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F24-40B2-B45F-AC597CD1CAEE}"/>
              </c:ext>
            </c:extLst>
          </c:dPt>
          <c:cat>
            <c:numRef>
              <c:f>'Crude Mortality Check ABS'!$W$237:$AD$237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'Crude Mortality Check ABS'!$W$239:$AD$239</c:f>
              <c:numCache>
                <c:formatCode>_-* #,##0_-;\-* #,##0_-;_-* "-"??_-;_-@_-</c:formatCode>
                <c:ptCount val="8"/>
                <c:pt idx="0">
                  <c:v>3608.4943716304224</c:v>
                </c:pt>
                <c:pt idx="1">
                  <c:v>3467.9242446209278</c:v>
                </c:pt>
                <c:pt idx="2">
                  <c:v>3504.627254044452</c:v>
                </c:pt>
                <c:pt idx="3">
                  <c:v>3283.1379168654125</c:v>
                </c:pt>
                <c:pt idx="4">
                  <c:v>3285.2399476141563</c:v>
                </c:pt>
                <c:pt idx="5">
                  <c:v>3188.7782735530127</c:v>
                </c:pt>
                <c:pt idx="6">
                  <c:v>3259.0163003480993</c:v>
                </c:pt>
                <c:pt idx="7">
                  <c:v>3552.8352077821123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4-40B2-B45F-AC597CD1C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5449567"/>
        <c:axId val="18854503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'Crude Mortality Check ABS'!$V$238</c15:sqref>
                        </c15:formulaRef>
                      </c:ext>
                    </c:extLst>
                    <c:strCache>
                      <c:ptCount val="1"/>
                      <c:pt idx="0">
                        <c:v>Up to 64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'Crude Mortality Check ABS'!$W$237:$AD$237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Check ABS'!$W$238:$AD$238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145.3328048087555</c:v>
                      </c:pt>
                      <c:pt idx="1">
                        <c:v>138.86246568083257</c:v>
                      </c:pt>
                      <c:pt idx="2">
                        <c:v>140.44665085978323</c:v>
                      </c:pt>
                      <c:pt idx="3">
                        <c:v>136.55844198781256</c:v>
                      </c:pt>
                      <c:pt idx="4">
                        <c:v>137.42454451984295</c:v>
                      </c:pt>
                      <c:pt idx="5">
                        <c:v>123.33169910995413</c:v>
                      </c:pt>
                      <c:pt idx="6">
                        <c:v>133.83833508906656</c:v>
                      </c:pt>
                      <c:pt idx="7">
                        <c:v>140.0423146204773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F24-40B2-B45F-AC597CD1CAEE}"/>
                  </c:ext>
                </c:extLst>
              </c15:ser>
            </c15:filteredBarSeries>
          </c:ext>
        </c:extLst>
      </c:barChart>
      <c:catAx>
        <c:axId val="188544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50399"/>
        <c:crosses val="autoZero"/>
        <c:auto val="1"/>
        <c:lblAlgn val="ctr"/>
        <c:lblOffset val="100"/>
        <c:noMultiLvlLbl val="0"/>
      </c:catAx>
      <c:valAx>
        <c:axId val="1885450399"/>
        <c:scaling>
          <c:orientation val="minMax"/>
          <c:min val="3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4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Historical Data in Plain View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Deaths Per 100,000</a:t>
            </a:r>
            <a:endParaRPr lang="en-A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Mortality Check ABS'!$V$238</c:f>
              <c:strCache>
                <c:ptCount val="1"/>
                <c:pt idx="0">
                  <c:v>Up to 64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B0D-40C6-AA22-32841184CDB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0D-40C6-AA22-32841184CDB6}"/>
              </c:ext>
            </c:extLst>
          </c:dPt>
          <c:cat>
            <c:numRef>
              <c:f>'Crude Mortality Check ABS'!$W$237:$AD$237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  <c:extLst xmlns:c15="http://schemas.microsoft.com/office/drawing/2012/chart"/>
            </c:numRef>
          </c:cat>
          <c:val>
            <c:numRef>
              <c:f>'Crude Mortality Check ABS'!$W$238:$AD$238</c:f>
              <c:numCache>
                <c:formatCode>_-* #,##0_-;\-* #,##0_-;_-* "-"??_-;_-@_-</c:formatCode>
                <c:ptCount val="8"/>
                <c:pt idx="0">
                  <c:v>145.3328048087555</c:v>
                </c:pt>
                <c:pt idx="1">
                  <c:v>138.86246568083257</c:v>
                </c:pt>
                <c:pt idx="2">
                  <c:v>140.44665085978323</c:v>
                </c:pt>
                <c:pt idx="3">
                  <c:v>136.55844198781256</c:v>
                </c:pt>
                <c:pt idx="4">
                  <c:v>137.42454451984295</c:v>
                </c:pt>
                <c:pt idx="5">
                  <c:v>123.33169910995413</c:v>
                </c:pt>
                <c:pt idx="6">
                  <c:v>133.83833508906656</c:v>
                </c:pt>
                <c:pt idx="7">
                  <c:v>140.0423146204773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DB0D-40C6-AA22-32841184C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5449567"/>
        <c:axId val="188545039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'Crude Mortality Check ABS'!$V$239</c15:sqref>
                        </c15:formulaRef>
                      </c:ext>
                    </c:extLst>
                    <c:strCache>
                      <c:ptCount val="1"/>
                      <c:pt idx="0">
                        <c:v>Over 65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6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B0D-40C6-AA22-32841184CDB6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B0D-40C6-AA22-32841184CDB6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'Crude Mortality Check ABS'!$W$237:$AD$237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Check ABS'!$W$239:$AD$239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3608.4943716304224</c:v>
                      </c:pt>
                      <c:pt idx="1">
                        <c:v>3467.9242446209278</c:v>
                      </c:pt>
                      <c:pt idx="2">
                        <c:v>3504.627254044452</c:v>
                      </c:pt>
                      <c:pt idx="3">
                        <c:v>3283.1379168654125</c:v>
                      </c:pt>
                      <c:pt idx="4">
                        <c:v>3285.2399476141563</c:v>
                      </c:pt>
                      <c:pt idx="5">
                        <c:v>3188.7782735530127</c:v>
                      </c:pt>
                      <c:pt idx="6">
                        <c:v>3259.0163003480993</c:v>
                      </c:pt>
                      <c:pt idx="7">
                        <c:v>3552.8352077821123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B0D-40C6-AA22-32841184CDB6}"/>
                  </c:ext>
                </c:extLst>
              </c15:ser>
            </c15:filteredBarSeries>
          </c:ext>
        </c:extLst>
      </c:barChart>
      <c:catAx>
        <c:axId val="188544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50399"/>
        <c:crosses val="autoZero"/>
        <c:auto val="1"/>
        <c:lblAlgn val="ctr"/>
        <c:lblOffset val="100"/>
        <c:noMultiLvlLbl val="0"/>
      </c:catAx>
      <c:valAx>
        <c:axId val="1885450399"/>
        <c:scaling>
          <c:orientation val="minMax"/>
          <c:max val="1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4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502920</xdr:colOff>
      <xdr:row>85</xdr:row>
      <xdr:rowOff>26670</xdr:rowOff>
    </xdr:from>
    <xdr:to>
      <xdr:col>28</xdr:col>
      <xdr:colOff>192480</xdr:colOff>
      <xdr:row>113</xdr:row>
      <xdr:rowOff>162030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640F8B-853C-801A-B790-0574304E3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7620</xdr:colOff>
      <xdr:row>241</xdr:row>
      <xdr:rowOff>11430</xdr:rowOff>
    </xdr:from>
    <xdr:to>
      <xdr:col>29</xdr:col>
      <xdr:colOff>15240</xdr:colOff>
      <xdr:row>256</xdr:row>
      <xdr:rowOff>11430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47A55AE-6135-531E-81CA-9FE4F5552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373380</xdr:colOff>
      <xdr:row>261</xdr:row>
      <xdr:rowOff>171450</xdr:rowOff>
    </xdr:from>
    <xdr:to>
      <xdr:col>20</xdr:col>
      <xdr:colOff>701040</xdr:colOff>
      <xdr:row>276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76235E9-88E7-F13E-6DFC-8991F452C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7620</xdr:colOff>
      <xdr:row>262</xdr:row>
      <xdr:rowOff>7620</xdr:rowOff>
    </xdr:from>
    <xdr:to>
      <xdr:col>32</xdr:col>
      <xdr:colOff>204840</xdr:colOff>
      <xdr:row>291</xdr:row>
      <xdr:rowOff>104100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F878989-D2FC-4379-8D6B-316429942C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7620</xdr:colOff>
      <xdr:row>295</xdr:row>
      <xdr:rowOff>7620</xdr:rowOff>
    </xdr:from>
    <xdr:to>
      <xdr:col>32</xdr:col>
      <xdr:colOff>204840</xdr:colOff>
      <xdr:row>323</xdr:row>
      <xdr:rowOff>104100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58EE624-41D5-41F4-9EF5-4E8838A40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15240</xdr:colOff>
      <xdr:row>325</xdr:row>
      <xdr:rowOff>3810</xdr:rowOff>
    </xdr:from>
    <xdr:to>
      <xdr:col>32</xdr:col>
      <xdr:colOff>212460</xdr:colOff>
      <xdr:row>354</xdr:row>
      <xdr:rowOff>100290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3E21E84-8160-A296-2D5B-31CA202D26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7620</xdr:colOff>
      <xdr:row>361</xdr:row>
      <xdr:rowOff>7620</xdr:rowOff>
    </xdr:from>
    <xdr:to>
      <xdr:col>32</xdr:col>
      <xdr:colOff>204840</xdr:colOff>
      <xdr:row>390</xdr:row>
      <xdr:rowOff>104100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6777F88-A60B-4919-A970-8639AD70C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393</xdr:row>
      <xdr:rowOff>0</xdr:rowOff>
    </xdr:from>
    <xdr:to>
      <xdr:col>32</xdr:col>
      <xdr:colOff>197220</xdr:colOff>
      <xdr:row>422</xdr:row>
      <xdr:rowOff>96480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0DAA14E-7619-4910-AA15-1888493EE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424</xdr:row>
      <xdr:rowOff>0</xdr:rowOff>
    </xdr:from>
    <xdr:to>
      <xdr:col>32</xdr:col>
      <xdr:colOff>197220</xdr:colOff>
      <xdr:row>453</xdr:row>
      <xdr:rowOff>96480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956E36D-76B4-4442-B12C-89D679B96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bs.gov.au/statistics/people/population/population-clock-pyrami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ortality.org/File/GetDocument/Public/STMF/Outputs/AUSstmfout.csv" TargetMode="External"/><Relationship Id="rId2" Type="http://schemas.openxmlformats.org/officeDocument/2006/relationships/hyperlink" Target="https://mortality.org/Data/STMF" TargetMode="External"/><Relationship Id="rId1" Type="http://schemas.openxmlformats.org/officeDocument/2006/relationships/hyperlink" Target="https://www.macrotrends.net/countries/AUS/australia/birth-rate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abs.gov.au/statistics/health/causes-death/provisional-mortality-statistics/jan-jun-2023/Allcube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F69F-25FE-47B1-8141-B9136A2A9F36}">
  <dimension ref="A2:AF117"/>
  <sheetViews>
    <sheetView topLeftCell="A91" workbookViewId="0">
      <selection activeCell="L116" sqref="L116"/>
    </sheetView>
  </sheetViews>
  <sheetFormatPr defaultRowHeight="14.4" x14ac:dyDescent="0.3"/>
  <cols>
    <col min="2" max="3" width="8.88671875" hidden="1" customWidth="1"/>
    <col min="4" max="4" width="11.21875" bestFit="1" customWidth="1"/>
    <col min="5" max="7" width="8.88671875" hidden="1" customWidth="1"/>
    <col min="8" max="8" width="11.21875" bestFit="1" customWidth="1"/>
    <col min="9" max="11" width="8.88671875" hidden="1" customWidth="1"/>
    <col min="12" max="12" width="11.21875" bestFit="1" customWidth="1"/>
    <col min="13" max="15" width="8.88671875" hidden="1" customWidth="1"/>
    <col min="16" max="16" width="11.21875" bestFit="1" customWidth="1"/>
    <col min="17" max="19" width="8.88671875" hidden="1" customWidth="1"/>
    <col min="20" max="20" width="11.21875" bestFit="1" customWidth="1"/>
    <col min="21" max="23" width="8.88671875" hidden="1" customWidth="1"/>
    <col min="24" max="24" width="11.21875" bestFit="1" customWidth="1"/>
    <col min="25" max="27" width="8.88671875" hidden="1" customWidth="1"/>
    <col min="28" max="28" width="11.21875" bestFit="1" customWidth="1"/>
    <col min="29" max="31" width="8.88671875" hidden="1" customWidth="1"/>
    <col min="32" max="32" width="11.21875" bestFit="1" customWidth="1"/>
  </cols>
  <sheetData>
    <row r="2" spans="1:32" x14ac:dyDescent="0.3">
      <c r="B2" t="s">
        <v>0</v>
      </c>
      <c r="C2" t="s">
        <v>1</v>
      </c>
      <c r="D2">
        <v>2022</v>
      </c>
      <c r="F2" t="s">
        <v>0</v>
      </c>
      <c r="G2" t="s">
        <v>1</v>
      </c>
      <c r="H2">
        <v>2021</v>
      </c>
      <c r="J2" t="s">
        <v>0</v>
      </c>
      <c r="K2" t="s">
        <v>1</v>
      </c>
      <c r="L2">
        <v>2020</v>
      </c>
      <c r="N2" t="s">
        <v>0</v>
      </c>
      <c r="O2" t="s">
        <v>1</v>
      </c>
      <c r="P2">
        <v>2019</v>
      </c>
      <c r="R2" t="s">
        <v>0</v>
      </c>
      <c r="S2" t="s">
        <v>1</v>
      </c>
      <c r="T2">
        <v>2018</v>
      </c>
      <c r="V2" t="s">
        <v>0</v>
      </c>
      <c r="W2" t="s">
        <v>1</v>
      </c>
      <c r="X2">
        <v>2017</v>
      </c>
      <c r="Z2" t="s">
        <v>0</v>
      </c>
      <c r="AA2" t="s">
        <v>1</v>
      </c>
      <c r="AB2">
        <v>2016</v>
      </c>
      <c r="AD2" t="s">
        <v>0</v>
      </c>
      <c r="AE2" t="s">
        <v>1</v>
      </c>
      <c r="AF2">
        <v>2015</v>
      </c>
    </row>
    <row r="3" spans="1:32" x14ac:dyDescent="0.3">
      <c r="A3" s="22" t="s">
        <v>46</v>
      </c>
      <c r="B3" s="23">
        <v>155569</v>
      </c>
      <c r="C3" s="23">
        <v>148107</v>
      </c>
      <c r="D3">
        <f>SUM(B3:C3)</f>
        <v>303676</v>
      </c>
      <c r="F3" s="23">
        <v>156074</v>
      </c>
      <c r="G3" s="23">
        <v>148394</v>
      </c>
      <c r="H3">
        <f>SUM(F3:G3)</f>
        <v>304468</v>
      </c>
      <c r="J3" s="23">
        <v>148708</v>
      </c>
      <c r="K3" s="23">
        <v>141256</v>
      </c>
      <c r="L3">
        <f>SUM(J3:K3)</f>
        <v>289964</v>
      </c>
      <c r="N3" s="23">
        <v>154487</v>
      </c>
      <c r="O3" s="23">
        <v>146083</v>
      </c>
      <c r="P3">
        <f>SUM(N3:O3)</f>
        <v>300570</v>
      </c>
      <c r="R3" s="23">
        <v>155356</v>
      </c>
      <c r="S3" s="23">
        <v>146473</v>
      </c>
      <c r="T3">
        <f>SUM(R3:S3)</f>
        <v>301829</v>
      </c>
      <c r="V3" s="23">
        <v>156566</v>
      </c>
      <c r="W3" s="23">
        <v>147693</v>
      </c>
      <c r="X3">
        <f>SUM(V3:W3)</f>
        <v>304259</v>
      </c>
      <c r="Z3" s="23">
        <v>161114</v>
      </c>
      <c r="AA3" s="23">
        <v>152085</v>
      </c>
      <c r="AB3">
        <f>SUM(Z3:AA3)</f>
        <v>313199</v>
      </c>
      <c r="AD3" s="23">
        <v>160819</v>
      </c>
      <c r="AE3" s="23">
        <v>152167</v>
      </c>
      <c r="AF3">
        <f>SUM(AD3:AE3)</f>
        <v>312986</v>
      </c>
    </row>
    <row r="4" spans="1:32" x14ac:dyDescent="0.3">
      <c r="A4" s="22" t="s">
        <v>47</v>
      </c>
      <c r="B4" s="23">
        <v>156121</v>
      </c>
      <c r="C4" s="23">
        <v>148433</v>
      </c>
      <c r="D4">
        <f t="shared" ref="D4:D67" si="0">SUM(B4:C4)</f>
        <v>304554</v>
      </c>
      <c r="F4" s="23">
        <v>152513</v>
      </c>
      <c r="G4" s="23">
        <v>144553</v>
      </c>
      <c r="H4">
        <f t="shared" ref="H4:H67" si="1">SUM(F4:G4)</f>
        <v>297066</v>
      </c>
      <c r="J4" s="23">
        <v>153354</v>
      </c>
      <c r="K4" s="23">
        <v>144789</v>
      </c>
      <c r="L4">
        <f t="shared" ref="L4:L67" si="2">SUM(J4:K4)</f>
        <v>298143</v>
      </c>
      <c r="N4" s="23">
        <v>155992</v>
      </c>
      <c r="O4" s="23">
        <v>146960</v>
      </c>
      <c r="P4">
        <f t="shared" ref="P4:P67" si="3">SUM(N4:O4)</f>
        <v>302952</v>
      </c>
      <c r="R4" s="23">
        <v>157079</v>
      </c>
      <c r="S4" s="23">
        <v>148302</v>
      </c>
      <c r="T4">
        <f t="shared" ref="T4:T67" si="4">SUM(R4:S4)</f>
        <v>305381</v>
      </c>
      <c r="V4" s="23">
        <v>161008</v>
      </c>
      <c r="W4" s="23">
        <v>151902</v>
      </c>
      <c r="X4">
        <f t="shared" ref="X4:X67" si="5">SUM(V4:W4)</f>
        <v>312910</v>
      </c>
      <c r="Z4" s="23">
        <v>162295</v>
      </c>
      <c r="AA4" s="23">
        <v>153618</v>
      </c>
      <c r="AB4">
        <f t="shared" ref="AB4:AB67" si="6">SUM(Z4:AA4)</f>
        <v>315913</v>
      </c>
      <c r="AD4" s="23">
        <v>158880</v>
      </c>
      <c r="AE4" s="23">
        <v>150855</v>
      </c>
      <c r="AF4">
        <f t="shared" ref="AF4:AF67" si="7">SUM(AD4:AE4)</f>
        <v>309735</v>
      </c>
    </row>
    <row r="5" spans="1:32" x14ac:dyDescent="0.3">
      <c r="A5" s="22" t="s">
        <v>48</v>
      </c>
      <c r="B5" s="23">
        <v>153650</v>
      </c>
      <c r="C5" s="23">
        <v>145715</v>
      </c>
      <c r="D5">
        <f t="shared" si="0"/>
        <v>299365</v>
      </c>
      <c r="F5" s="23">
        <v>153561</v>
      </c>
      <c r="G5" s="23">
        <v>144944</v>
      </c>
      <c r="H5">
        <f t="shared" si="1"/>
        <v>298505</v>
      </c>
      <c r="J5" s="23">
        <v>155613</v>
      </c>
      <c r="K5" s="23">
        <v>146597</v>
      </c>
      <c r="L5">
        <f t="shared" si="2"/>
        <v>302210</v>
      </c>
      <c r="N5" s="23">
        <v>157970</v>
      </c>
      <c r="O5" s="23">
        <v>149118</v>
      </c>
      <c r="P5">
        <f t="shared" si="3"/>
        <v>307088</v>
      </c>
      <c r="R5" s="23">
        <v>161680</v>
      </c>
      <c r="S5" s="23">
        <v>152700</v>
      </c>
      <c r="T5">
        <f t="shared" si="4"/>
        <v>314380</v>
      </c>
      <c r="V5" s="23">
        <v>163050</v>
      </c>
      <c r="W5" s="23">
        <v>154129</v>
      </c>
      <c r="X5">
        <f t="shared" si="5"/>
        <v>317179</v>
      </c>
      <c r="Z5" s="23">
        <v>160595</v>
      </c>
      <c r="AA5" s="23">
        <v>152510</v>
      </c>
      <c r="AB5">
        <f t="shared" si="6"/>
        <v>313105</v>
      </c>
      <c r="AD5" s="23">
        <v>160303</v>
      </c>
      <c r="AE5" s="23">
        <v>152013</v>
      </c>
      <c r="AF5">
        <f t="shared" si="7"/>
        <v>312316</v>
      </c>
    </row>
    <row r="6" spans="1:32" x14ac:dyDescent="0.3">
      <c r="A6" s="22" t="s">
        <v>49</v>
      </c>
      <c r="B6" s="23">
        <v>155179</v>
      </c>
      <c r="C6" s="23">
        <v>146513</v>
      </c>
      <c r="D6">
        <f t="shared" si="0"/>
        <v>301692</v>
      </c>
      <c r="F6" s="23">
        <v>155960</v>
      </c>
      <c r="G6" s="23">
        <v>146948</v>
      </c>
      <c r="H6">
        <f t="shared" si="1"/>
        <v>302908</v>
      </c>
      <c r="J6" s="23">
        <v>157851</v>
      </c>
      <c r="K6" s="23">
        <v>149011</v>
      </c>
      <c r="L6">
        <f t="shared" si="2"/>
        <v>306862</v>
      </c>
      <c r="N6" s="23">
        <v>162565</v>
      </c>
      <c r="O6" s="23">
        <v>153548</v>
      </c>
      <c r="P6">
        <f t="shared" si="3"/>
        <v>316113</v>
      </c>
      <c r="R6" s="23">
        <v>163839</v>
      </c>
      <c r="S6" s="23">
        <v>154821</v>
      </c>
      <c r="T6">
        <f t="shared" si="4"/>
        <v>318660</v>
      </c>
      <c r="V6" s="23">
        <v>161943</v>
      </c>
      <c r="W6" s="23">
        <v>153540</v>
      </c>
      <c r="X6">
        <f t="shared" si="5"/>
        <v>315483</v>
      </c>
      <c r="Z6" s="23">
        <v>162062</v>
      </c>
      <c r="AA6" s="23">
        <v>153640</v>
      </c>
      <c r="AB6">
        <f t="shared" si="6"/>
        <v>315702</v>
      </c>
      <c r="AD6" s="23">
        <v>161305</v>
      </c>
      <c r="AE6" s="23">
        <v>152730</v>
      </c>
      <c r="AF6">
        <f t="shared" si="7"/>
        <v>314035</v>
      </c>
    </row>
    <row r="7" spans="1:32" x14ac:dyDescent="0.3">
      <c r="A7" s="22" t="s">
        <v>50</v>
      </c>
      <c r="B7" s="23">
        <v>157867</v>
      </c>
      <c r="C7" s="23">
        <v>148888</v>
      </c>
      <c r="D7">
        <f t="shared" si="0"/>
        <v>306755</v>
      </c>
      <c r="F7" s="23">
        <v>158396</v>
      </c>
      <c r="G7" s="23">
        <v>149552</v>
      </c>
      <c r="H7">
        <f t="shared" si="1"/>
        <v>307948</v>
      </c>
      <c r="J7" s="23">
        <v>162346</v>
      </c>
      <c r="K7" s="23">
        <v>153365</v>
      </c>
      <c r="L7">
        <f t="shared" si="2"/>
        <v>315711</v>
      </c>
      <c r="N7" s="23">
        <v>164885</v>
      </c>
      <c r="O7" s="23">
        <v>155661</v>
      </c>
      <c r="P7">
        <f t="shared" si="3"/>
        <v>320546</v>
      </c>
      <c r="R7" s="23">
        <v>163351</v>
      </c>
      <c r="S7" s="23">
        <v>154608</v>
      </c>
      <c r="T7">
        <f t="shared" si="4"/>
        <v>317959</v>
      </c>
      <c r="V7" s="23">
        <v>163672</v>
      </c>
      <c r="W7" s="23">
        <v>155039</v>
      </c>
      <c r="X7">
        <f t="shared" si="5"/>
        <v>318711</v>
      </c>
      <c r="Z7" s="23">
        <v>163007</v>
      </c>
      <c r="AA7" s="23">
        <v>154338</v>
      </c>
      <c r="AB7">
        <f t="shared" si="6"/>
        <v>317345</v>
      </c>
      <c r="AD7" s="23">
        <v>160425</v>
      </c>
      <c r="AE7" s="23">
        <v>152088</v>
      </c>
      <c r="AF7">
        <f t="shared" si="7"/>
        <v>312513</v>
      </c>
    </row>
    <row r="8" spans="1:32" x14ac:dyDescent="0.3">
      <c r="A8" s="22" t="s">
        <v>51</v>
      </c>
      <c r="B8" s="23">
        <v>160389</v>
      </c>
      <c r="C8" s="23">
        <v>151597</v>
      </c>
      <c r="D8">
        <f t="shared" si="0"/>
        <v>311986</v>
      </c>
      <c r="F8" s="23">
        <v>162824</v>
      </c>
      <c r="G8" s="23">
        <v>153796</v>
      </c>
      <c r="H8">
        <f t="shared" si="1"/>
        <v>316620</v>
      </c>
      <c r="J8" s="23">
        <v>164772</v>
      </c>
      <c r="K8" s="23">
        <v>155411</v>
      </c>
      <c r="L8">
        <f t="shared" si="2"/>
        <v>320183</v>
      </c>
      <c r="N8" s="23">
        <v>164858</v>
      </c>
      <c r="O8" s="23">
        <v>155802</v>
      </c>
      <c r="P8">
        <f t="shared" si="3"/>
        <v>320660</v>
      </c>
      <c r="R8" s="23">
        <v>165234</v>
      </c>
      <c r="S8" s="23">
        <v>156295</v>
      </c>
      <c r="T8">
        <f t="shared" si="4"/>
        <v>321529</v>
      </c>
      <c r="V8" s="23">
        <v>164620</v>
      </c>
      <c r="W8" s="23">
        <v>155846</v>
      </c>
      <c r="X8">
        <f t="shared" si="5"/>
        <v>320466</v>
      </c>
      <c r="Z8" s="23">
        <v>162338</v>
      </c>
      <c r="AA8" s="23">
        <v>153950</v>
      </c>
      <c r="AB8">
        <f t="shared" si="6"/>
        <v>316288</v>
      </c>
      <c r="AD8" s="23">
        <v>160689</v>
      </c>
      <c r="AE8" s="23">
        <v>152704</v>
      </c>
      <c r="AF8">
        <f t="shared" si="7"/>
        <v>313393</v>
      </c>
    </row>
    <row r="9" spans="1:32" x14ac:dyDescent="0.3">
      <c r="A9" s="22" t="s">
        <v>52</v>
      </c>
      <c r="B9" s="23">
        <v>164731</v>
      </c>
      <c r="C9" s="23">
        <v>155671</v>
      </c>
      <c r="D9">
        <f t="shared" si="0"/>
        <v>320402</v>
      </c>
      <c r="F9" s="23">
        <v>165064</v>
      </c>
      <c r="G9" s="23">
        <v>155634</v>
      </c>
      <c r="H9">
        <f t="shared" si="1"/>
        <v>320698</v>
      </c>
      <c r="J9" s="23">
        <v>165199</v>
      </c>
      <c r="K9" s="23">
        <v>155883</v>
      </c>
      <c r="L9">
        <f t="shared" si="2"/>
        <v>321082</v>
      </c>
      <c r="N9" s="23">
        <v>166591</v>
      </c>
      <c r="O9" s="23">
        <v>157484</v>
      </c>
      <c r="P9">
        <f t="shared" si="3"/>
        <v>324075</v>
      </c>
      <c r="R9" s="23">
        <v>165964</v>
      </c>
      <c r="S9" s="23">
        <v>157095</v>
      </c>
      <c r="T9">
        <f t="shared" si="4"/>
        <v>323059</v>
      </c>
      <c r="V9" s="23">
        <v>163806</v>
      </c>
      <c r="W9" s="23">
        <v>155352</v>
      </c>
      <c r="X9">
        <f t="shared" si="5"/>
        <v>319158</v>
      </c>
      <c r="Z9" s="23">
        <v>162656</v>
      </c>
      <c r="AA9" s="23">
        <v>154627</v>
      </c>
      <c r="AB9">
        <f t="shared" si="6"/>
        <v>317283</v>
      </c>
      <c r="AD9" s="23">
        <v>160494</v>
      </c>
      <c r="AE9" s="23">
        <v>152342</v>
      </c>
      <c r="AF9">
        <f t="shared" si="7"/>
        <v>312836</v>
      </c>
    </row>
    <row r="10" spans="1:32" x14ac:dyDescent="0.3">
      <c r="A10" s="22" t="s">
        <v>53</v>
      </c>
      <c r="B10" s="23">
        <v>166815</v>
      </c>
      <c r="C10" s="23">
        <v>157355</v>
      </c>
      <c r="D10">
        <f t="shared" si="0"/>
        <v>324170</v>
      </c>
      <c r="F10" s="23">
        <v>165640</v>
      </c>
      <c r="G10" s="23">
        <v>156159</v>
      </c>
      <c r="H10">
        <f t="shared" si="1"/>
        <v>321799</v>
      </c>
      <c r="J10" s="23">
        <v>167013</v>
      </c>
      <c r="K10" s="23">
        <v>157677</v>
      </c>
      <c r="L10">
        <f t="shared" si="2"/>
        <v>324690</v>
      </c>
      <c r="N10" s="23">
        <v>167169</v>
      </c>
      <c r="O10" s="23">
        <v>158239</v>
      </c>
      <c r="P10">
        <f t="shared" si="3"/>
        <v>325408</v>
      </c>
      <c r="R10" s="23">
        <v>165080</v>
      </c>
      <c r="S10" s="23">
        <v>156527</v>
      </c>
      <c r="T10">
        <f t="shared" si="4"/>
        <v>321607</v>
      </c>
      <c r="V10" s="23">
        <v>164029</v>
      </c>
      <c r="W10" s="23">
        <v>155803</v>
      </c>
      <c r="X10">
        <f t="shared" si="5"/>
        <v>319832</v>
      </c>
      <c r="Z10" s="23">
        <v>162249</v>
      </c>
      <c r="AA10" s="23">
        <v>154081</v>
      </c>
      <c r="AB10">
        <f t="shared" si="6"/>
        <v>316330</v>
      </c>
      <c r="AD10" s="23">
        <v>159598</v>
      </c>
      <c r="AE10" s="23">
        <v>151362</v>
      </c>
      <c r="AF10">
        <f t="shared" si="7"/>
        <v>310960</v>
      </c>
    </row>
    <row r="11" spans="1:32" x14ac:dyDescent="0.3">
      <c r="A11" s="22" t="s">
        <v>54</v>
      </c>
      <c r="B11" s="23">
        <v>167276</v>
      </c>
      <c r="C11" s="23">
        <v>157745</v>
      </c>
      <c r="D11">
        <f t="shared" si="0"/>
        <v>325021</v>
      </c>
      <c r="F11" s="23">
        <v>167515</v>
      </c>
      <c r="G11" s="23">
        <v>158007</v>
      </c>
      <c r="H11">
        <f t="shared" si="1"/>
        <v>325522</v>
      </c>
      <c r="J11" s="23">
        <v>167633</v>
      </c>
      <c r="K11" s="23">
        <v>158547</v>
      </c>
      <c r="L11">
        <f t="shared" si="2"/>
        <v>326180</v>
      </c>
      <c r="N11" s="23">
        <v>166308</v>
      </c>
      <c r="O11" s="23">
        <v>157730</v>
      </c>
      <c r="P11">
        <f t="shared" si="3"/>
        <v>324038</v>
      </c>
      <c r="R11" s="23">
        <v>165389</v>
      </c>
      <c r="S11" s="23">
        <v>156885</v>
      </c>
      <c r="T11">
        <f t="shared" si="4"/>
        <v>322274</v>
      </c>
      <c r="V11" s="23">
        <v>163701</v>
      </c>
      <c r="W11" s="23">
        <v>155283</v>
      </c>
      <c r="X11">
        <f t="shared" si="5"/>
        <v>318984</v>
      </c>
      <c r="Z11" s="23">
        <v>161351</v>
      </c>
      <c r="AA11" s="23">
        <v>153008</v>
      </c>
      <c r="AB11">
        <f t="shared" si="6"/>
        <v>314359</v>
      </c>
      <c r="AD11" s="23">
        <v>158891</v>
      </c>
      <c r="AE11" s="23">
        <v>150624</v>
      </c>
      <c r="AF11">
        <f t="shared" si="7"/>
        <v>309515</v>
      </c>
    </row>
    <row r="12" spans="1:32" x14ac:dyDescent="0.3">
      <c r="A12" s="22" t="s">
        <v>55</v>
      </c>
      <c r="B12" s="23">
        <v>169095</v>
      </c>
      <c r="C12" s="23">
        <v>159503</v>
      </c>
      <c r="D12">
        <f t="shared" si="0"/>
        <v>328598</v>
      </c>
      <c r="F12" s="23">
        <v>168170</v>
      </c>
      <c r="G12" s="23">
        <v>158971</v>
      </c>
      <c r="H12">
        <f t="shared" si="1"/>
        <v>327141</v>
      </c>
      <c r="J12" s="23">
        <v>166866</v>
      </c>
      <c r="K12" s="23">
        <v>158187</v>
      </c>
      <c r="L12">
        <f t="shared" si="2"/>
        <v>325053</v>
      </c>
      <c r="N12" s="23">
        <v>166652</v>
      </c>
      <c r="O12" s="23">
        <v>158082</v>
      </c>
      <c r="P12">
        <f t="shared" si="3"/>
        <v>324734</v>
      </c>
      <c r="R12" s="23">
        <v>165208</v>
      </c>
      <c r="S12" s="23">
        <v>156492</v>
      </c>
      <c r="T12">
        <f t="shared" si="4"/>
        <v>321700</v>
      </c>
      <c r="V12" s="23">
        <v>162862</v>
      </c>
      <c r="W12" s="23">
        <v>154287</v>
      </c>
      <c r="X12">
        <f t="shared" si="5"/>
        <v>317149</v>
      </c>
      <c r="Z12" s="23">
        <v>160733</v>
      </c>
      <c r="AA12" s="23">
        <v>152237</v>
      </c>
      <c r="AB12">
        <f t="shared" si="6"/>
        <v>312970</v>
      </c>
      <c r="AD12" s="23">
        <v>155710</v>
      </c>
      <c r="AE12" s="23">
        <v>147413</v>
      </c>
      <c r="AF12">
        <f t="shared" si="7"/>
        <v>303123</v>
      </c>
    </row>
    <row r="13" spans="1:32" x14ac:dyDescent="0.3">
      <c r="A13" s="22" t="s">
        <v>56</v>
      </c>
      <c r="B13" s="23">
        <v>169724</v>
      </c>
      <c r="C13" s="23">
        <v>160439</v>
      </c>
      <c r="D13">
        <f t="shared" si="0"/>
        <v>330163</v>
      </c>
      <c r="F13" s="23">
        <v>167423</v>
      </c>
      <c r="G13" s="23">
        <v>158654</v>
      </c>
      <c r="H13">
        <f t="shared" si="1"/>
        <v>326077</v>
      </c>
      <c r="J13" s="23">
        <v>167275</v>
      </c>
      <c r="K13" s="23">
        <v>158583</v>
      </c>
      <c r="L13">
        <f t="shared" si="2"/>
        <v>325858</v>
      </c>
      <c r="N13" s="23">
        <v>166684</v>
      </c>
      <c r="O13" s="23">
        <v>157754</v>
      </c>
      <c r="P13">
        <f t="shared" si="3"/>
        <v>324438</v>
      </c>
      <c r="R13" s="23">
        <v>164399</v>
      </c>
      <c r="S13" s="23">
        <v>155523</v>
      </c>
      <c r="T13">
        <f t="shared" si="4"/>
        <v>319922</v>
      </c>
      <c r="V13" s="23">
        <v>162211</v>
      </c>
      <c r="W13" s="23">
        <v>153401</v>
      </c>
      <c r="X13">
        <f t="shared" si="5"/>
        <v>315612</v>
      </c>
      <c r="Z13" s="23">
        <v>157238</v>
      </c>
      <c r="AA13" s="23">
        <v>148706</v>
      </c>
      <c r="AB13">
        <f t="shared" si="6"/>
        <v>305944</v>
      </c>
      <c r="AD13" s="23">
        <v>150392</v>
      </c>
      <c r="AE13" s="23">
        <v>142232</v>
      </c>
      <c r="AF13">
        <f t="shared" si="7"/>
        <v>292624</v>
      </c>
    </row>
    <row r="14" spans="1:32" x14ac:dyDescent="0.3">
      <c r="A14" s="22" t="s">
        <v>57</v>
      </c>
      <c r="B14" s="23">
        <v>168937</v>
      </c>
      <c r="C14" s="23">
        <v>160065</v>
      </c>
      <c r="D14">
        <f t="shared" si="0"/>
        <v>329002</v>
      </c>
      <c r="F14" s="23">
        <v>167876</v>
      </c>
      <c r="G14" s="23">
        <v>159105</v>
      </c>
      <c r="H14">
        <f t="shared" si="1"/>
        <v>326981</v>
      </c>
      <c r="J14" s="23">
        <v>167470</v>
      </c>
      <c r="K14" s="23">
        <v>158389</v>
      </c>
      <c r="L14">
        <f t="shared" si="2"/>
        <v>325859</v>
      </c>
      <c r="N14" s="23">
        <v>165936</v>
      </c>
      <c r="O14" s="23">
        <v>156764</v>
      </c>
      <c r="P14">
        <f t="shared" si="3"/>
        <v>322700</v>
      </c>
      <c r="R14" s="23">
        <v>163707</v>
      </c>
      <c r="S14" s="23">
        <v>154610</v>
      </c>
      <c r="T14">
        <f t="shared" si="4"/>
        <v>318317</v>
      </c>
      <c r="V14" s="23">
        <v>158588</v>
      </c>
      <c r="W14" s="23">
        <v>149706</v>
      </c>
      <c r="X14">
        <f t="shared" si="5"/>
        <v>308294</v>
      </c>
      <c r="Z14" s="23">
        <v>151540</v>
      </c>
      <c r="AA14" s="23">
        <v>143097</v>
      </c>
      <c r="AB14">
        <f t="shared" si="6"/>
        <v>294637</v>
      </c>
      <c r="AD14" s="23">
        <v>146750</v>
      </c>
      <c r="AE14" s="23">
        <v>138301</v>
      </c>
      <c r="AF14">
        <f t="shared" si="7"/>
        <v>285051</v>
      </c>
    </row>
    <row r="15" spans="1:32" x14ac:dyDescent="0.3">
      <c r="A15" s="22" t="s">
        <v>58</v>
      </c>
      <c r="B15" s="23">
        <v>169342</v>
      </c>
      <c r="C15" s="23">
        <v>160475</v>
      </c>
      <c r="D15">
        <f t="shared" si="0"/>
        <v>329817</v>
      </c>
      <c r="F15" s="23">
        <v>168184</v>
      </c>
      <c r="G15" s="23">
        <v>159020</v>
      </c>
      <c r="H15">
        <f t="shared" si="1"/>
        <v>327204</v>
      </c>
      <c r="J15" s="23">
        <v>166769</v>
      </c>
      <c r="K15" s="23">
        <v>157391</v>
      </c>
      <c r="L15">
        <f t="shared" si="2"/>
        <v>324160</v>
      </c>
      <c r="N15" s="23">
        <v>165194</v>
      </c>
      <c r="O15" s="23">
        <v>155742</v>
      </c>
      <c r="P15">
        <f t="shared" si="3"/>
        <v>320936</v>
      </c>
      <c r="R15" s="23">
        <v>159866</v>
      </c>
      <c r="S15" s="23">
        <v>150768</v>
      </c>
      <c r="T15">
        <f t="shared" si="4"/>
        <v>310634</v>
      </c>
      <c r="V15" s="23">
        <v>152885</v>
      </c>
      <c r="W15" s="23">
        <v>144021</v>
      </c>
      <c r="X15">
        <f t="shared" si="5"/>
        <v>296906</v>
      </c>
      <c r="Z15" s="23">
        <v>147824</v>
      </c>
      <c r="AA15" s="23">
        <v>139043</v>
      </c>
      <c r="AB15">
        <f t="shared" si="6"/>
        <v>286867</v>
      </c>
      <c r="AD15" s="23">
        <v>144646</v>
      </c>
      <c r="AE15" s="23">
        <v>136818</v>
      </c>
      <c r="AF15">
        <f t="shared" si="7"/>
        <v>281464</v>
      </c>
    </row>
    <row r="16" spans="1:32" x14ac:dyDescent="0.3">
      <c r="A16" s="22" t="s">
        <v>59</v>
      </c>
      <c r="B16" s="23">
        <v>169564</v>
      </c>
      <c r="C16" s="23">
        <v>160358</v>
      </c>
      <c r="D16">
        <f t="shared" si="0"/>
        <v>329922</v>
      </c>
      <c r="F16" s="23">
        <v>167480</v>
      </c>
      <c r="G16" s="23">
        <v>157957</v>
      </c>
      <c r="H16">
        <f t="shared" si="1"/>
        <v>325437</v>
      </c>
      <c r="J16" s="23">
        <v>165989</v>
      </c>
      <c r="K16" s="23">
        <v>156257</v>
      </c>
      <c r="L16">
        <f t="shared" si="2"/>
        <v>322246</v>
      </c>
      <c r="N16" s="23">
        <v>161229</v>
      </c>
      <c r="O16" s="23">
        <v>151760</v>
      </c>
      <c r="P16">
        <f t="shared" si="3"/>
        <v>312989</v>
      </c>
      <c r="R16" s="23">
        <v>154048</v>
      </c>
      <c r="S16" s="23">
        <v>144974</v>
      </c>
      <c r="T16">
        <f t="shared" si="4"/>
        <v>299022</v>
      </c>
      <c r="V16" s="23">
        <v>149020</v>
      </c>
      <c r="W16" s="23">
        <v>139906</v>
      </c>
      <c r="X16">
        <f t="shared" si="5"/>
        <v>288926</v>
      </c>
      <c r="Z16" s="23">
        <v>145585</v>
      </c>
      <c r="AA16" s="23">
        <v>137616</v>
      </c>
      <c r="AB16">
        <f t="shared" si="6"/>
        <v>283201</v>
      </c>
      <c r="AD16" s="23">
        <v>143249</v>
      </c>
      <c r="AE16" s="23">
        <v>136280</v>
      </c>
      <c r="AF16">
        <f t="shared" si="7"/>
        <v>279529</v>
      </c>
    </row>
    <row r="17" spans="1:32" x14ac:dyDescent="0.3">
      <c r="A17" s="22" t="s">
        <v>60</v>
      </c>
      <c r="B17" s="23">
        <v>168927</v>
      </c>
      <c r="C17" s="23">
        <v>159308</v>
      </c>
      <c r="D17">
        <f t="shared" si="0"/>
        <v>328235</v>
      </c>
      <c r="F17" s="23">
        <v>166674</v>
      </c>
      <c r="G17" s="23">
        <v>156738</v>
      </c>
      <c r="H17">
        <f t="shared" si="1"/>
        <v>323412</v>
      </c>
      <c r="J17" s="23">
        <v>161936</v>
      </c>
      <c r="K17" s="23">
        <v>152166</v>
      </c>
      <c r="L17">
        <f t="shared" si="2"/>
        <v>314102</v>
      </c>
      <c r="N17" s="23">
        <v>155330</v>
      </c>
      <c r="O17" s="23">
        <v>146019</v>
      </c>
      <c r="P17">
        <f t="shared" si="3"/>
        <v>301349</v>
      </c>
      <c r="R17" s="23">
        <v>150169</v>
      </c>
      <c r="S17" s="23">
        <v>140900</v>
      </c>
      <c r="T17">
        <f t="shared" si="4"/>
        <v>291069</v>
      </c>
      <c r="V17" s="23">
        <v>146696</v>
      </c>
      <c r="W17" s="23">
        <v>138560</v>
      </c>
      <c r="X17">
        <f t="shared" si="5"/>
        <v>285256</v>
      </c>
      <c r="Z17" s="23">
        <v>144296</v>
      </c>
      <c r="AA17" s="23">
        <v>137227</v>
      </c>
      <c r="AB17">
        <f t="shared" si="6"/>
        <v>281523</v>
      </c>
      <c r="AD17" s="23">
        <v>144687</v>
      </c>
      <c r="AE17" s="23">
        <v>137321</v>
      </c>
      <c r="AF17">
        <f t="shared" si="7"/>
        <v>282008</v>
      </c>
    </row>
    <row r="18" spans="1:32" x14ac:dyDescent="0.3">
      <c r="A18" s="22" t="s">
        <v>61</v>
      </c>
      <c r="B18" s="23">
        <v>168219</v>
      </c>
      <c r="C18" s="23">
        <v>158227</v>
      </c>
      <c r="D18">
        <f t="shared" si="0"/>
        <v>326446</v>
      </c>
      <c r="F18" s="23">
        <v>162552</v>
      </c>
      <c r="G18" s="23">
        <v>152616</v>
      </c>
      <c r="H18">
        <f t="shared" si="1"/>
        <v>315168</v>
      </c>
      <c r="J18" s="23">
        <v>155976</v>
      </c>
      <c r="K18" s="23">
        <v>146378</v>
      </c>
      <c r="L18">
        <f t="shared" si="2"/>
        <v>302354</v>
      </c>
      <c r="N18" s="23">
        <v>151428</v>
      </c>
      <c r="O18" s="23">
        <v>142011</v>
      </c>
      <c r="P18">
        <f t="shared" si="3"/>
        <v>293439</v>
      </c>
      <c r="R18" s="23">
        <v>147921</v>
      </c>
      <c r="S18" s="23">
        <v>139710</v>
      </c>
      <c r="T18">
        <f t="shared" si="4"/>
        <v>287631</v>
      </c>
      <c r="V18" s="23">
        <v>145777</v>
      </c>
      <c r="W18" s="23">
        <v>138457</v>
      </c>
      <c r="X18">
        <f t="shared" si="5"/>
        <v>284234</v>
      </c>
      <c r="Z18" s="23">
        <v>146273</v>
      </c>
      <c r="AA18" s="23">
        <v>138680</v>
      </c>
      <c r="AB18">
        <f t="shared" si="6"/>
        <v>284953</v>
      </c>
      <c r="AD18" s="23">
        <v>146644</v>
      </c>
      <c r="AE18" s="23">
        <v>139470</v>
      </c>
      <c r="AF18">
        <f t="shared" si="7"/>
        <v>286114</v>
      </c>
    </row>
    <row r="19" spans="1:32" x14ac:dyDescent="0.3">
      <c r="A19" s="22" t="s">
        <v>62</v>
      </c>
      <c r="B19" s="23">
        <v>164097</v>
      </c>
      <c r="C19" s="23">
        <v>154174</v>
      </c>
      <c r="D19">
        <f t="shared" si="0"/>
        <v>318271</v>
      </c>
      <c r="F19" s="23">
        <v>156487</v>
      </c>
      <c r="G19" s="23">
        <v>146827</v>
      </c>
      <c r="H19">
        <f t="shared" si="1"/>
        <v>303314</v>
      </c>
      <c r="J19" s="23">
        <v>151892</v>
      </c>
      <c r="K19" s="23">
        <v>142338</v>
      </c>
      <c r="L19">
        <f t="shared" si="2"/>
        <v>294230</v>
      </c>
      <c r="N19" s="23">
        <v>149113</v>
      </c>
      <c r="O19" s="23">
        <v>140801</v>
      </c>
      <c r="P19">
        <f t="shared" si="3"/>
        <v>289914</v>
      </c>
      <c r="R19" s="23">
        <v>147185</v>
      </c>
      <c r="S19" s="23">
        <v>139781</v>
      </c>
      <c r="T19">
        <f t="shared" si="4"/>
        <v>286966</v>
      </c>
      <c r="V19" s="23">
        <v>147926</v>
      </c>
      <c r="W19" s="23">
        <v>140115</v>
      </c>
      <c r="X19">
        <f t="shared" si="5"/>
        <v>288041</v>
      </c>
      <c r="Z19" s="23">
        <v>148650</v>
      </c>
      <c r="AA19" s="23">
        <v>141304</v>
      </c>
      <c r="AB19">
        <f t="shared" si="6"/>
        <v>289954</v>
      </c>
      <c r="AD19" s="23">
        <v>147532</v>
      </c>
      <c r="AE19" s="23">
        <v>140482</v>
      </c>
      <c r="AF19">
        <f t="shared" si="7"/>
        <v>288014</v>
      </c>
    </row>
    <row r="20" spans="1:32" x14ac:dyDescent="0.3">
      <c r="A20" s="22" t="s">
        <v>63</v>
      </c>
      <c r="B20" s="23">
        <v>158505</v>
      </c>
      <c r="C20" s="23">
        <v>148819</v>
      </c>
      <c r="D20">
        <f t="shared" si="0"/>
        <v>307324</v>
      </c>
      <c r="F20" s="23">
        <v>152275</v>
      </c>
      <c r="G20" s="23">
        <v>142723</v>
      </c>
      <c r="H20">
        <f t="shared" si="1"/>
        <v>294998</v>
      </c>
      <c r="J20" s="23">
        <v>149270</v>
      </c>
      <c r="K20" s="23">
        <v>140900</v>
      </c>
      <c r="L20">
        <f t="shared" si="2"/>
        <v>290170</v>
      </c>
      <c r="N20" s="23">
        <v>148766</v>
      </c>
      <c r="O20" s="23">
        <v>141151</v>
      </c>
      <c r="P20">
        <f t="shared" si="3"/>
        <v>289917</v>
      </c>
      <c r="R20" s="23">
        <v>150353</v>
      </c>
      <c r="S20" s="23">
        <v>142222</v>
      </c>
      <c r="T20">
        <f t="shared" si="4"/>
        <v>292575</v>
      </c>
      <c r="V20" s="23">
        <v>151082</v>
      </c>
      <c r="W20" s="23">
        <v>143455</v>
      </c>
      <c r="X20">
        <f t="shared" si="5"/>
        <v>294537</v>
      </c>
      <c r="Z20" s="23">
        <v>150077</v>
      </c>
      <c r="AA20" s="23">
        <v>142956</v>
      </c>
      <c r="AB20">
        <f t="shared" si="6"/>
        <v>293033</v>
      </c>
      <c r="AD20" s="23">
        <v>148838</v>
      </c>
      <c r="AE20" s="23">
        <v>141519</v>
      </c>
      <c r="AF20">
        <f t="shared" si="7"/>
        <v>290357</v>
      </c>
    </row>
    <row r="21" spans="1:32" x14ac:dyDescent="0.3">
      <c r="A21" s="22" t="s">
        <v>64</v>
      </c>
      <c r="B21" s="23">
        <v>157742</v>
      </c>
      <c r="C21" s="23">
        <v>147567</v>
      </c>
      <c r="D21">
        <f t="shared" si="0"/>
        <v>305309</v>
      </c>
      <c r="F21" s="23">
        <v>149780</v>
      </c>
      <c r="G21" s="23">
        <v>141324</v>
      </c>
      <c r="H21">
        <f t="shared" si="1"/>
        <v>291104</v>
      </c>
      <c r="J21" s="23">
        <v>149322</v>
      </c>
      <c r="K21" s="23">
        <v>141355</v>
      </c>
      <c r="L21">
        <f t="shared" si="2"/>
        <v>290677</v>
      </c>
      <c r="N21" s="23">
        <v>154624</v>
      </c>
      <c r="O21" s="23">
        <v>145400</v>
      </c>
      <c r="P21">
        <f t="shared" si="3"/>
        <v>300024</v>
      </c>
      <c r="R21" s="23">
        <v>157346</v>
      </c>
      <c r="S21" s="23">
        <v>148367</v>
      </c>
      <c r="T21">
        <f t="shared" si="4"/>
        <v>305713</v>
      </c>
      <c r="V21" s="23">
        <v>155205</v>
      </c>
      <c r="W21" s="23">
        <v>147304</v>
      </c>
      <c r="X21">
        <f t="shared" si="5"/>
        <v>302509</v>
      </c>
      <c r="Z21" s="23">
        <v>153483</v>
      </c>
      <c r="AA21" s="23">
        <v>145854</v>
      </c>
      <c r="AB21">
        <f t="shared" si="6"/>
        <v>299337</v>
      </c>
      <c r="AD21" s="23">
        <v>152193</v>
      </c>
      <c r="AE21" s="23">
        <v>145415</v>
      </c>
      <c r="AF21">
        <f t="shared" si="7"/>
        <v>297608</v>
      </c>
    </row>
    <row r="22" spans="1:32" x14ac:dyDescent="0.3">
      <c r="A22" s="22" t="s">
        <v>65</v>
      </c>
      <c r="B22" s="23">
        <v>160601</v>
      </c>
      <c r="C22" s="23">
        <v>150211</v>
      </c>
      <c r="D22">
        <f t="shared" si="0"/>
        <v>310812</v>
      </c>
      <c r="F22" s="23">
        <v>150528</v>
      </c>
      <c r="G22" s="23">
        <v>142195</v>
      </c>
      <c r="H22">
        <f t="shared" si="1"/>
        <v>292723</v>
      </c>
      <c r="J22" s="23">
        <v>155474</v>
      </c>
      <c r="K22" s="23">
        <v>145667</v>
      </c>
      <c r="L22">
        <f t="shared" si="2"/>
        <v>301141</v>
      </c>
      <c r="N22" s="23">
        <v>163675</v>
      </c>
      <c r="O22" s="23">
        <v>152738</v>
      </c>
      <c r="P22">
        <f t="shared" si="3"/>
        <v>316413</v>
      </c>
      <c r="R22" s="23">
        <v>164286</v>
      </c>
      <c r="S22" s="23">
        <v>154461</v>
      </c>
      <c r="T22">
        <f t="shared" si="4"/>
        <v>318747</v>
      </c>
      <c r="V22" s="23">
        <v>160514</v>
      </c>
      <c r="W22" s="23">
        <v>152070</v>
      </c>
      <c r="X22">
        <f t="shared" si="5"/>
        <v>312584</v>
      </c>
      <c r="Z22" s="23">
        <v>158727</v>
      </c>
      <c r="AA22" s="23">
        <v>151386</v>
      </c>
      <c r="AB22">
        <f t="shared" si="6"/>
        <v>310113</v>
      </c>
      <c r="AD22" s="23">
        <v>158361</v>
      </c>
      <c r="AE22" s="23">
        <v>151154</v>
      </c>
      <c r="AF22">
        <f t="shared" si="7"/>
        <v>309515</v>
      </c>
    </row>
    <row r="23" spans="1:32" x14ac:dyDescent="0.3">
      <c r="A23" s="22" t="s">
        <v>66</v>
      </c>
      <c r="B23" s="23">
        <v>163584</v>
      </c>
      <c r="C23" s="23">
        <v>152746</v>
      </c>
      <c r="D23">
        <f t="shared" si="0"/>
        <v>316330</v>
      </c>
      <c r="F23" s="23">
        <v>156814</v>
      </c>
      <c r="G23" s="23">
        <v>146440</v>
      </c>
      <c r="H23">
        <f t="shared" si="1"/>
        <v>303254</v>
      </c>
      <c r="J23" s="23">
        <v>163291</v>
      </c>
      <c r="K23" s="23">
        <v>152102</v>
      </c>
      <c r="L23">
        <f t="shared" si="2"/>
        <v>315393</v>
      </c>
      <c r="N23" s="23">
        <v>168420</v>
      </c>
      <c r="O23" s="23">
        <v>157441</v>
      </c>
      <c r="P23">
        <f t="shared" si="3"/>
        <v>325861</v>
      </c>
      <c r="R23" s="23">
        <v>168227</v>
      </c>
      <c r="S23" s="23">
        <v>158453</v>
      </c>
      <c r="T23">
        <f t="shared" si="4"/>
        <v>326680</v>
      </c>
      <c r="V23" s="23">
        <v>164652</v>
      </c>
      <c r="W23" s="23">
        <v>157238</v>
      </c>
      <c r="X23">
        <f t="shared" si="5"/>
        <v>321890</v>
      </c>
      <c r="Z23" s="23">
        <v>164290</v>
      </c>
      <c r="AA23" s="23">
        <v>156782</v>
      </c>
      <c r="AB23">
        <f t="shared" si="6"/>
        <v>321072</v>
      </c>
      <c r="AD23" s="23">
        <v>165537</v>
      </c>
      <c r="AE23" s="23">
        <v>157190</v>
      </c>
      <c r="AF23">
        <f t="shared" si="7"/>
        <v>322727</v>
      </c>
    </row>
    <row r="24" spans="1:32" x14ac:dyDescent="0.3">
      <c r="A24" s="22" t="s">
        <v>67</v>
      </c>
      <c r="B24" s="23">
        <v>169208</v>
      </c>
      <c r="C24" s="23">
        <v>156835</v>
      </c>
      <c r="D24">
        <f t="shared" si="0"/>
        <v>326043</v>
      </c>
      <c r="F24" s="23">
        <v>163973</v>
      </c>
      <c r="G24" s="23">
        <v>152283</v>
      </c>
      <c r="H24">
        <f t="shared" si="1"/>
        <v>316256</v>
      </c>
      <c r="J24" s="23">
        <v>166661</v>
      </c>
      <c r="K24" s="23">
        <v>155917</v>
      </c>
      <c r="L24">
        <f t="shared" si="2"/>
        <v>322578</v>
      </c>
      <c r="N24" s="23">
        <v>170641</v>
      </c>
      <c r="O24" s="23">
        <v>160446</v>
      </c>
      <c r="P24">
        <f t="shared" si="3"/>
        <v>331087</v>
      </c>
      <c r="R24" s="23">
        <v>170866</v>
      </c>
      <c r="S24" s="23">
        <v>162604</v>
      </c>
      <c r="T24">
        <f t="shared" si="4"/>
        <v>333470</v>
      </c>
      <c r="V24" s="23">
        <v>168827</v>
      </c>
      <c r="W24" s="23">
        <v>161877</v>
      </c>
      <c r="X24">
        <f t="shared" si="5"/>
        <v>330704</v>
      </c>
      <c r="Z24" s="23">
        <v>170387</v>
      </c>
      <c r="AA24" s="23">
        <v>162194</v>
      </c>
      <c r="AB24">
        <f t="shared" si="6"/>
        <v>332581</v>
      </c>
      <c r="AD24" s="23">
        <v>169468</v>
      </c>
      <c r="AE24" s="23">
        <v>161155</v>
      </c>
      <c r="AF24">
        <f t="shared" si="7"/>
        <v>330623</v>
      </c>
    </row>
    <row r="25" spans="1:32" x14ac:dyDescent="0.3">
      <c r="A25" s="22" t="s">
        <v>68</v>
      </c>
      <c r="B25" s="23">
        <v>175760</v>
      </c>
      <c r="C25" s="23">
        <v>162964</v>
      </c>
      <c r="D25">
        <f t="shared" si="0"/>
        <v>338724</v>
      </c>
      <c r="F25" s="23">
        <v>166665</v>
      </c>
      <c r="G25" s="23">
        <v>155756</v>
      </c>
      <c r="H25">
        <f t="shared" si="1"/>
        <v>322421</v>
      </c>
      <c r="J25" s="23">
        <v>168812</v>
      </c>
      <c r="K25" s="23">
        <v>158762</v>
      </c>
      <c r="L25">
        <f t="shared" si="2"/>
        <v>327574</v>
      </c>
      <c r="N25" s="23">
        <v>175001</v>
      </c>
      <c r="O25" s="23">
        <v>165889</v>
      </c>
      <c r="P25">
        <f t="shared" si="3"/>
        <v>340890</v>
      </c>
      <c r="R25" s="23">
        <v>176395</v>
      </c>
      <c r="S25" s="23">
        <v>168436</v>
      </c>
      <c r="T25">
        <f t="shared" si="4"/>
        <v>344831</v>
      </c>
      <c r="V25" s="23">
        <v>176148</v>
      </c>
      <c r="W25" s="23">
        <v>168589</v>
      </c>
      <c r="X25">
        <f t="shared" si="5"/>
        <v>344737</v>
      </c>
      <c r="Z25" s="23">
        <v>175244</v>
      </c>
      <c r="AA25" s="23">
        <v>167580</v>
      </c>
      <c r="AB25">
        <f t="shared" si="6"/>
        <v>342824</v>
      </c>
      <c r="AD25" s="23">
        <v>171095</v>
      </c>
      <c r="AE25" s="23">
        <v>163997</v>
      </c>
      <c r="AF25">
        <f t="shared" si="7"/>
        <v>335092</v>
      </c>
    </row>
    <row r="26" spans="1:32" x14ac:dyDescent="0.3">
      <c r="A26" s="22" t="s">
        <v>69</v>
      </c>
      <c r="B26" s="23">
        <v>178268</v>
      </c>
      <c r="C26" s="23">
        <v>167209</v>
      </c>
      <c r="D26">
        <f t="shared" si="0"/>
        <v>345477</v>
      </c>
      <c r="F26" s="23">
        <v>168304</v>
      </c>
      <c r="G26" s="23">
        <v>158316</v>
      </c>
      <c r="H26">
        <f t="shared" si="1"/>
        <v>326620</v>
      </c>
      <c r="J26" s="23">
        <v>173290</v>
      </c>
      <c r="K26" s="23">
        <v>164169</v>
      </c>
      <c r="L26">
        <f t="shared" si="2"/>
        <v>337459</v>
      </c>
      <c r="N26" s="23">
        <v>181752</v>
      </c>
      <c r="O26" s="23">
        <v>172621</v>
      </c>
      <c r="P26">
        <f t="shared" si="3"/>
        <v>354373</v>
      </c>
      <c r="R26" s="23">
        <v>184572</v>
      </c>
      <c r="S26" s="23">
        <v>175884</v>
      </c>
      <c r="T26">
        <f t="shared" si="4"/>
        <v>360456</v>
      </c>
      <c r="V26" s="23">
        <v>182463</v>
      </c>
      <c r="W26" s="23">
        <v>174997</v>
      </c>
      <c r="X26">
        <f t="shared" si="5"/>
        <v>357460</v>
      </c>
      <c r="Z26" s="23">
        <v>177931</v>
      </c>
      <c r="AA26" s="23">
        <v>171520</v>
      </c>
      <c r="AB26">
        <f t="shared" si="6"/>
        <v>349451</v>
      </c>
      <c r="AD26" s="23">
        <v>174186</v>
      </c>
      <c r="AE26" s="23">
        <v>168323</v>
      </c>
      <c r="AF26">
        <f t="shared" si="7"/>
        <v>342509</v>
      </c>
    </row>
    <row r="27" spans="1:32" x14ac:dyDescent="0.3">
      <c r="A27" s="22" t="s">
        <v>70</v>
      </c>
      <c r="B27" s="23">
        <v>179690</v>
      </c>
      <c r="C27" s="23">
        <v>170533</v>
      </c>
      <c r="D27">
        <f t="shared" si="0"/>
        <v>350223</v>
      </c>
      <c r="F27" s="23">
        <v>172111</v>
      </c>
      <c r="G27" s="23">
        <v>163027</v>
      </c>
      <c r="H27">
        <f t="shared" si="1"/>
        <v>335138</v>
      </c>
      <c r="J27" s="23">
        <v>178974</v>
      </c>
      <c r="K27" s="23">
        <v>170246</v>
      </c>
      <c r="L27">
        <f t="shared" si="2"/>
        <v>349220</v>
      </c>
      <c r="N27" s="23">
        <v>188297</v>
      </c>
      <c r="O27" s="23">
        <v>178931</v>
      </c>
      <c r="P27">
        <f t="shared" si="3"/>
        <v>367228</v>
      </c>
      <c r="R27" s="23">
        <v>188752</v>
      </c>
      <c r="S27" s="23">
        <v>180597</v>
      </c>
      <c r="T27">
        <f t="shared" si="4"/>
        <v>369349</v>
      </c>
      <c r="V27" s="23">
        <v>183688</v>
      </c>
      <c r="W27" s="23">
        <v>177655</v>
      </c>
      <c r="X27">
        <f t="shared" si="5"/>
        <v>361343</v>
      </c>
      <c r="Z27" s="23">
        <v>179887</v>
      </c>
      <c r="AA27" s="23">
        <v>174725</v>
      </c>
      <c r="AB27">
        <f t="shared" si="6"/>
        <v>354612</v>
      </c>
      <c r="AD27" s="23">
        <v>178036</v>
      </c>
      <c r="AE27" s="23">
        <v>173258</v>
      </c>
      <c r="AF27">
        <f t="shared" si="7"/>
        <v>351294</v>
      </c>
    </row>
    <row r="28" spans="1:32" x14ac:dyDescent="0.3">
      <c r="A28" s="22" t="s">
        <v>71</v>
      </c>
      <c r="B28" s="23">
        <v>182896</v>
      </c>
      <c r="C28" s="23">
        <v>175261</v>
      </c>
      <c r="D28">
        <f t="shared" si="0"/>
        <v>358157</v>
      </c>
      <c r="F28" s="23">
        <v>177036</v>
      </c>
      <c r="G28" s="23">
        <v>168757</v>
      </c>
      <c r="H28">
        <f t="shared" si="1"/>
        <v>345793</v>
      </c>
      <c r="J28" s="23">
        <v>184155</v>
      </c>
      <c r="K28" s="23">
        <v>176037</v>
      </c>
      <c r="L28">
        <f t="shared" si="2"/>
        <v>360192</v>
      </c>
      <c r="N28" s="23">
        <v>190645</v>
      </c>
      <c r="O28" s="23">
        <v>183227</v>
      </c>
      <c r="P28">
        <f t="shared" si="3"/>
        <v>373872</v>
      </c>
      <c r="R28" s="23">
        <v>187892</v>
      </c>
      <c r="S28" s="23">
        <v>182130</v>
      </c>
      <c r="T28">
        <f t="shared" si="4"/>
        <v>370022</v>
      </c>
      <c r="V28" s="23">
        <v>183748</v>
      </c>
      <c r="W28" s="23">
        <v>179740</v>
      </c>
      <c r="X28">
        <f t="shared" si="5"/>
        <v>363488</v>
      </c>
      <c r="Z28" s="23">
        <v>182046</v>
      </c>
      <c r="AA28" s="23">
        <v>178775</v>
      </c>
      <c r="AB28">
        <f t="shared" si="6"/>
        <v>360821</v>
      </c>
      <c r="AD28" s="23">
        <v>181437</v>
      </c>
      <c r="AE28" s="23">
        <v>178052</v>
      </c>
      <c r="AF28">
        <f t="shared" si="7"/>
        <v>359489</v>
      </c>
    </row>
    <row r="29" spans="1:32" x14ac:dyDescent="0.3">
      <c r="A29" s="22" t="s">
        <v>72</v>
      </c>
      <c r="B29" s="23">
        <v>186740</v>
      </c>
      <c r="C29" s="23">
        <v>180057</v>
      </c>
      <c r="D29">
        <f t="shared" si="0"/>
        <v>366797</v>
      </c>
      <c r="F29" s="23">
        <v>182070</v>
      </c>
      <c r="G29" s="23">
        <v>174935</v>
      </c>
      <c r="H29">
        <f t="shared" si="1"/>
        <v>357005</v>
      </c>
      <c r="J29" s="23">
        <v>186215</v>
      </c>
      <c r="K29" s="23">
        <v>180592</v>
      </c>
      <c r="L29">
        <f t="shared" si="2"/>
        <v>366807</v>
      </c>
      <c r="N29" s="23">
        <v>189528</v>
      </c>
      <c r="O29" s="23">
        <v>185522</v>
      </c>
      <c r="P29">
        <f t="shared" si="3"/>
        <v>375050</v>
      </c>
      <c r="R29" s="23">
        <v>186984</v>
      </c>
      <c r="S29" s="23">
        <v>184359</v>
      </c>
      <c r="T29">
        <f t="shared" si="4"/>
        <v>371343</v>
      </c>
      <c r="V29" s="23">
        <v>185407</v>
      </c>
      <c r="W29" s="23">
        <v>183535</v>
      </c>
      <c r="X29">
        <f t="shared" si="5"/>
        <v>368942</v>
      </c>
      <c r="Z29" s="23">
        <v>184610</v>
      </c>
      <c r="AA29" s="23">
        <v>183159</v>
      </c>
      <c r="AB29">
        <f t="shared" si="6"/>
        <v>367769</v>
      </c>
      <c r="AD29" s="23">
        <v>181190</v>
      </c>
      <c r="AE29" s="23">
        <v>179459</v>
      </c>
      <c r="AF29">
        <f t="shared" si="7"/>
        <v>360649</v>
      </c>
    </row>
    <row r="30" spans="1:32" x14ac:dyDescent="0.3">
      <c r="A30" s="22" t="s">
        <v>73</v>
      </c>
      <c r="B30" s="23">
        <v>190729</v>
      </c>
      <c r="C30" s="23">
        <v>185062</v>
      </c>
      <c r="D30">
        <f t="shared" si="0"/>
        <v>375791</v>
      </c>
      <c r="F30" s="23">
        <v>184385</v>
      </c>
      <c r="G30" s="23">
        <v>179795</v>
      </c>
      <c r="H30">
        <f t="shared" si="1"/>
        <v>364180</v>
      </c>
      <c r="J30" s="23">
        <v>185757</v>
      </c>
      <c r="K30" s="23">
        <v>183487</v>
      </c>
      <c r="L30">
        <f t="shared" si="2"/>
        <v>369244</v>
      </c>
      <c r="N30" s="23">
        <v>188848</v>
      </c>
      <c r="O30" s="23">
        <v>188123</v>
      </c>
      <c r="P30">
        <f t="shared" si="3"/>
        <v>376971</v>
      </c>
      <c r="R30" s="23">
        <v>188247</v>
      </c>
      <c r="S30" s="23">
        <v>187968</v>
      </c>
      <c r="T30">
        <f t="shared" si="4"/>
        <v>376215</v>
      </c>
      <c r="V30" s="23">
        <v>187547</v>
      </c>
      <c r="W30" s="23">
        <v>187541</v>
      </c>
      <c r="X30">
        <f t="shared" si="5"/>
        <v>375088</v>
      </c>
      <c r="Z30" s="23">
        <v>184007</v>
      </c>
      <c r="AA30" s="23">
        <v>184166</v>
      </c>
      <c r="AB30">
        <f t="shared" si="6"/>
        <v>368173</v>
      </c>
      <c r="AD30" s="23">
        <v>179331</v>
      </c>
      <c r="AE30" s="23">
        <v>179217</v>
      </c>
      <c r="AF30">
        <f t="shared" si="7"/>
        <v>358548</v>
      </c>
    </row>
    <row r="31" spans="1:32" x14ac:dyDescent="0.3">
      <c r="A31" s="22" t="s">
        <v>74</v>
      </c>
      <c r="B31" s="23">
        <v>192067</v>
      </c>
      <c r="C31" s="23">
        <v>188731</v>
      </c>
      <c r="D31">
        <f t="shared" si="0"/>
        <v>380798</v>
      </c>
      <c r="F31" s="23">
        <v>184251</v>
      </c>
      <c r="G31" s="23">
        <v>183020</v>
      </c>
      <c r="H31">
        <f t="shared" si="1"/>
        <v>367271</v>
      </c>
      <c r="J31" s="23">
        <v>185768</v>
      </c>
      <c r="K31" s="23">
        <v>186703</v>
      </c>
      <c r="L31">
        <f t="shared" si="2"/>
        <v>372471</v>
      </c>
      <c r="N31" s="23">
        <v>190357</v>
      </c>
      <c r="O31" s="23">
        <v>191749</v>
      </c>
      <c r="P31">
        <f t="shared" si="3"/>
        <v>382106</v>
      </c>
      <c r="R31" s="23">
        <v>190226</v>
      </c>
      <c r="S31" s="23">
        <v>191290</v>
      </c>
      <c r="T31">
        <f t="shared" si="4"/>
        <v>381516</v>
      </c>
      <c r="V31" s="23">
        <v>186610</v>
      </c>
      <c r="W31" s="23">
        <v>188098</v>
      </c>
      <c r="X31">
        <f t="shared" si="5"/>
        <v>374708</v>
      </c>
      <c r="Z31" s="23">
        <v>182026</v>
      </c>
      <c r="AA31" s="23">
        <v>183649</v>
      </c>
      <c r="AB31">
        <f t="shared" si="6"/>
        <v>365675</v>
      </c>
      <c r="AD31" s="23">
        <v>178487</v>
      </c>
      <c r="AE31" s="23">
        <v>179525</v>
      </c>
      <c r="AF31">
        <f t="shared" si="7"/>
        <v>358012</v>
      </c>
    </row>
    <row r="32" spans="1:32" x14ac:dyDescent="0.3">
      <c r="A32" s="22" t="s">
        <v>75</v>
      </c>
      <c r="B32" s="23">
        <v>191088</v>
      </c>
      <c r="C32" s="23">
        <v>191031</v>
      </c>
      <c r="D32">
        <f t="shared" si="0"/>
        <v>382119</v>
      </c>
      <c r="F32" s="23">
        <v>184514</v>
      </c>
      <c r="G32" s="23">
        <v>186482</v>
      </c>
      <c r="H32">
        <f t="shared" si="1"/>
        <v>370996</v>
      </c>
      <c r="J32" s="23">
        <v>187978</v>
      </c>
      <c r="K32" s="23">
        <v>190668</v>
      </c>
      <c r="L32">
        <f t="shared" si="2"/>
        <v>378646</v>
      </c>
      <c r="N32" s="23">
        <v>192398</v>
      </c>
      <c r="O32" s="23">
        <v>194630</v>
      </c>
      <c r="P32">
        <f t="shared" si="3"/>
        <v>387028</v>
      </c>
      <c r="R32" s="23">
        <v>189117</v>
      </c>
      <c r="S32" s="23">
        <v>191357</v>
      </c>
      <c r="T32">
        <f t="shared" si="4"/>
        <v>380474</v>
      </c>
      <c r="V32" s="23">
        <v>184532</v>
      </c>
      <c r="W32" s="23">
        <v>187122</v>
      </c>
      <c r="X32">
        <f t="shared" si="5"/>
        <v>371654</v>
      </c>
      <c r="Z32" s="23">
        <v>181126</v>
      </c>
      <c r="AA32" s="23">
        <v>183569</v>
      </c>
      <c r="AB32">
        <f t="shared" si="6"/>
        <v>364695</v>
      </c>
      <c r="AD32" s="23">
        <v>179123</v>
      </c>
      <c r="AE32" s="23">
        <v>180777</v>
      </c>
      <c r="AF32">
        <f t="shared" si="7"/>
        <v>359900</v>
      </c>
    </row>
    <row r="33" spans="1:32" x14ac:dyDescent="0.3">
      <c r="A33" s="22" t="s">
        <v>76</v>
      </c>
      <c r="B33" s="23">
        <v>190763</v>
      </c>
      <c r="C33" s="23">
        <v>193589</v>
      </c>
      <c r="D33">
        <f t="shared" si="0"/>
        <v>384352</v>
      </c>
      <c r="F33" s="23">
        <v>187010</v>
      </c>
      <c r="G33" s="23">
        <v>190540</v>
      </c>
      <c r="H33">
        <f t="shared" si="1"/>
        <v>377550</v>
      </c>
      <c r="J33" s="23">
        <v>190574</v>
      </c>
      <c r="K33" s="23">
        <v>193492</v>
      </c>
      <c r="L33">
        <f t="shared" si="2"/>
        <v>384066</v>
      </c>
      <c r="N33" s="23">
        <v>191135</v>
      </c>
      <c r="O33" s="23">
        <v>194115</v>
      </c>
      <c r="P33">
        <f t="shared" si="3"/>
        <v>385250</v>
      </c>
      <c r="R33" s="23">
        <v>186712</v>
      </c>
      <c r="S33" s="23">
        <v>190094</v>
      </c>
      <c r="T33">
        <f t="shared" si="4"/>
        <v>376806</v>
      </c>
      <c r="V33" s="23">
        <v>183572</v>
      </c>
      <c r="W33" s="23">
        <v>186711</v>
      </c>
      <c r="X33">
        <f t="shared" si="5"/>
        <v>370283</v>
      </c>
      <c r="Z33" s="23">
        <v>181475</v>
      </c>
      <c r="AA33" s="23">
        <v>184251</v>
      </c>
      <c r="AB33">
        <f t="shared" si="6"/>
        <v>365726</v>
      </c>
      <c r="AD33" s="23">
        <v>179472</v>
      </c>
      <c r="AE33" s="23">
        <v>181699</v>
      </c>
      <c r="AF33">
        <f t="shared" si="7"/>
        <v>361171</v>
      </c>
    </row>
    <row r="34" spans="1:32" x14ac:dyDescent="0.3">
      <c r="A34" s="22" t="s">
        <v>77</v>
      </c>
      <c r="B34" s="23">
        <v>192541</v>
      </c>
      <c r="C34" s="23">
        <v>196579</v>
      </c>
      <c r="D34">
        <f t="shared" si="0"/>
        <v>389120</v>
      </c>
      <c r="F34" s="23">
        <v>189774</v>
      </c>
      <c r="G34" s="23">
        <v>193309</v>
      </c>
      <c r="H34">
        <f t="shared" si="1"/>
        <v>383083</v>
      </c>
      <c r="J34" s="23">
        <v>189668</v>
      </c>
      <c r="K34" s="23">
        <v>193021</v>
      </c>
      <c r="L34">
        <f t="shared" si="2"/>
        <v>382689</v>
      </c>
      <c r="N34" s="23">
        <v>188470</v>
      </c>
      <c r="O34" s="23">
        <v>192391</v>
      </c>
      <c r="P34">
        <f t="shared" si="3"/>
        <v>380861</v>
      </c>
      <c r="R34" s="23">
        <v>185507</v>
      </c>
      <c r="S34" s="23">
        <v>189224</v>
      </c>
      <c r="T34">
        <f t="shared" si="4"/>
        <v>374731</v>
      </c>
      <c r="V34" s="23">
        <v>183672</v>
      </c>
      <c r="W34" s="23">
        <v>186885</v>
      </c>
      <c r="X34">
        <f t="shared" si="5"/>
        <v>370557</v>
      </c>
      <c r="Z34" s="23">
        <v>181415</v>
      </c>
      <c r="AA34" s="23">
        <v>184536</v>
      </c>
      <c r="AB34">
        <f t="shared" si="6"/>
        <v>365951</v>
      </c>
      <c r="AD34" s="23">
        <v>178223</v>
      </c>
      <c r="AE34" s="23">
        <v>180767</v>
      </c>
      <c r="AF34">
        <f t="shared" si="7"/>
        <v>358990</v>
      </c>
    </row>
    <row r="35" spans="1:32" x14ac:dyDescent="0.3">
      <c r="A35" s="22" t="s">
        <v>78</v>
      </c>
      <c r="B35" s="23">
        <v>194494</v>
      </c>
      <c r="C35" s="23">
        <v>198414</v>
      </c>
      <c r="D35">
        <f t="shared" si="0"/>
        <v>392908</v>
      </c>
      <c r="F35" s="23">
        <v>189021</v>
      </c>
      <c r="G35" s="23">
        <v>192688</v>
      </c>
      <c r="H35">
        <f t="shared" si="1"/>
        <v>381709</v>
      </c>
      <c r="J35" s="23">
        <v>187346</v>
      </c>
      <c r="K35" s="23">
        <v>191515</v>
      </c>
      <c r="L35">
        <f t="shared" si="2"/>
        <v>378861</v>
      </c>
      <c r="N35" s="23">
        <v>187260</v>
      </c>
      <c r="O35" s="23">
        <v>191169</v>
      </c>
      <c r="P35">
        <f t="shared" si="3"/>
        <v>378429</v>
      </c>
      <c r="R35" s="23">
        <v>185622</v>
      </c>
      <c r="S35" s="23">
        <v>188972</v>
      </c>
      <c r="T35">
        <f t="shared" si="4"/>
        <v>374594</v>
      </c>
      <c r="V35" s="23">
        <v>183493</v>
      </c>
      <c r="W35" s="23">
        <v>186799</v>
      </c>
      <c r="X35">
        <f t="shared" si="5"/>
        <v>370292</v>
      </c>
      <c r="Z35" s="23">
        <v>180185</v>
      </c>
      <c r="AA35" s="23">
        <v>183278</v>
      </c>
      <c r="AB35">
        <f t="shared" si="6"/>
        <v>363463</v>
      </c>
      <c r="AD35" s="23">
        <v>177609</v>
      </c>
      <c r="AE35" s="23">
        <v>179458</v>
      </c>
      <c r="AF35">
        <f t="shared" si="7"/>
        <v>357067</v>
      </c>
    </row>
    <row r="36" spans="1:32" x14ac:dyDescent="0.3">
      <c r="A36" s="22" t="s">
        <v>79</v>
      </c>
      <c r="B36" s="23">
        <v>193324</v>
      </c>
      <c r="C36" s="23">
        <v>197131</v>
      </c>
      <c r="D36">
        <f t="shared" si="0"/>
        <v>390455</v>
      </c>
      <c r="F36" s="23">
        <v>187028</v>
      </c>
      <c r="G36" s="23">
        <v>191420</v>
      </c>
      <c r="H36">
        <f t="shared" si="1"/>
        <v>378448</v>
      </c>
      <c r="J36" s="23">
        <v>186521</v>
      </c>
      <c r="K36" s="23">
        <v>190611</v>
      </c>
      <c r="L36">
        <f t="shared" si="2"/>
        <v>377132</v>
      </c>
      <c r="N36" s="23">
        <v>187752</v>
      </c>
      <c r="O36" s="23">
        <v>190806</v>
      </c>
      <c r="P36">
        <f t="shared" si="3"/>
        <v>378558</v>
      </c>
      <c r="R36" s="23">
        <v>185548</v>
      </c>
      <c r="S36" s="23">
        <v>188926</v>
      </c>
      <c r="T36">
        <f t="shared" si="4"/>
        <v>374474</v>
      </c>
      <c r="V36" s="23">
        <v>182461</v>
      </c>
      <c r="W36" s="23">
        <v>185524</v>
      </c>
      <c r="X36">
        <f t="shared" si="5"/>
        <v>367985</v>
      </c>
      <c r="Z36" s="23">
        <v>179811</v>
      </c>
      <c r="AA36" s="23">
        <v>181969</v>
      </c>
      <c r="AB36">
        <f t="shared" si="6"/>
        <v>361780</v>
      </c>
      <c r="AD36" s="23">
        <v>175243</v>
      </c>
      <c r="AE36" s="23">
        <v>175749</v>
      </c>
      <c r="AF36">
        <f t="shared" si="7"/>
        <v>350992</v>
      </c>
    </row>
    <row r="37" spans="1:32" x14ac:dyDescent="0.3">
      <c r="A37" s="22" t="s">
        <v>80</v>
      </c>
      <c r="B37" s="23">
        <v>190866</v>
      </c>
      <c r="C37" s="23">
        <v>195329</v>
      </c>
      <c r="D37">
        <f t="shared" si="0"/>
        <v>386195</v>
      </c>
      <c r="F37" s="23">
        <v>186507</v>
      </c>
      <c r="G37" s="23">
        <v>190785</v>
      </c>
      <c r="H37">
        <f t="shared" si="1"/>
        <v>377292</v>
      </c>
      <c r="J37" s="23">
        <v>187467</v>
      </c>
      <c r="K37" s="23">
        <v>190534</v>
      </c>
      <c r="L37">
        <f t="shared" si="2"/>
        <v>378001</v>
      </c>
      <c r="N37" s="23">
        <v>187708</v>
      </c>
      <c r="O37" s="23">
        <v>190775</v>
      </c>
      <c r="P37">
        <f t="shared" si="3"/>
        <v>378483</v>
      </c>
      <c r="R37" s="23">
        <v>184393</v>
      </c>
      <c r="S37" s="23">
        <v>187536</v>
      </c>
      <c r="T37">
        <f t="shared" si="4"/>
        <v>371929</v>
      </c>
      <c r="V37" s="23">
        <v>182000</v>
      </c>
      <c r="W37" s="23">
        <v>184124</v>
      </c>
      <c r="X37">
        <f t="shared" si="5"/>
        <v>366124</v>
      </c>
      <c r="Z37" s="23">
        <v>177197</v>
      </c>
      <c r="AA37" s="23">
        <v>178193</v>
      </c>
      <c r="AB37">
        <f t="shared" si="6"/>
        <v>355390</v>
      </c>
      <c r="AD37" s="23">
        <v>171219</v>
      </c>
      <c r="AE37" s="23">
        <v>171097</v>
      </c>
      <c r="AF37">
        <f t="shared" si="7"/>
        <v>342316</v>
      </c>
    </row>
    <row r="38" spans="1:32" x14ac:dyDescent="0.3">
      <c r="A38" s="22" t="s">
        <v>81</v>
      </c>
      <c r="B38" s="23">
        <v>189872</v>
      </c>
      <c r="C38" s="23">
        <v>194211</v>
      </c>
      <c r="D38">
        <f t="shared" si="0"/>
        <v>384083</v>
      </c>
      <c r="F38" s="23">
        <v>187650</v>
      </c>
      <c r="G38" s="23">
        <v>190672</v>
      </c>
      <c r="H38">
        <f t="shared" si="1"/>
        <v>378322</v>
      </c>
      <c r="J38" s="23">
        <v>187681</v>
      </c>
      <c r="K38" s="23">
        <v>190639</v>
      </c>
      <c r="L38">
        <f t="shared" si="2"/>
        <v>378320</v>
      </c>
      <c r="N38" s="23">
        <v>186319</v>
      </c>
      <c r="O38" s="23">
        <v>189352</v>
      </c>
      <c r="P38">
        <f t="shared" si="3"/>
        <v>375671</v>
      </c>
      <c r="R38" s="23">
        <v>183811</v>
      </c>
      <c r="S38" s="23">
        <v>185896</v>
      </c>
      <c r="T38">
        <f t="shared" si="4"/>
        <v>369707</v>
      </c>
      <c r="V38" s="23">
        <v>179121</v>
      </c>
      <c r="W38" s="23">
        <v>180372</v>
      </c>
      <c r="X38">
        <f t="shared" si="5"/>
        <v>359493</v>
      </c>
      <c r="Z38" s="23">
        <v>172699</v>
      </c>
      <c r="AA38" s="23">
        <v>173246</v>
      </c>
      <c r="AB38">
        <f t="shared" si="6"/>
        <v>345945</v>
      </c>
      <c r="AD38" s="23">
        <v>165925</v>
      </c>
      <c r="AE38" s="23">
        <v>166091</v>
      </c>
      <c r="AF38">
        <f t="shared" si="7"/>
        <v>332016</v>
      </c>
    </row>
    <row r="39" spans="1:32" x14ac:dyDescent="0.3">
      <c r="A39" s="22" t="s">
        <v>82</v>
      </c>
      <c r="B39" s="23">
        <v>190690</v>
      </c>
      <c r="C39" s="23">
        <v>193775</v>
      </c>
      <c r="D39">
        <f t="shared" si="0"/>
        <v>384465</v>
      </c>
      <c r="F39" s="23">
        <v>187999</v>
      </c>
      <c r="G39" s="23">
        <v>190859</v>
      </c>
      <c r="H39">
        <f t="shared" si="1"/>
        <v>378858</v>
      </c>
      <c r="J39" s="23">
        <v>186417</v>
      </c>
      <c r="K39" s="23">
        <v>189330</v>
      </c>
      <c r="L39">
        <f t="shared" si="2"/>
        <v>375747</v>
      </c>
      <c r="N39" s="23">
        <v>185576</v>
      </c>
      <c r="O39" s="23">
        <v>187654</v>
      </c>
      <c r="P39">
        <f t="shared" si="3"/>
        <v>373230</v>
      </c>
      <c r="R39" s="23">
        <v>180931</v>
      </c>
      <c r="S39" s="23">
        <v>182255</v>
      </c>
      <c r="T39">
        <f t="shared" si="4"/>
        <v>363186</v>
      </c>
      <c r="V39" s="23">
        <v>174301</v>
      </c>
      <c r="W39" s="23">
        <v>175336</v>
      </c>
      <c r="X39">
        <f t="shared" si="5"/>
        <v>349637</v>
      </c>
      <c r="Z39" s="23">
        <v>167146</v>
      </c>
      <c r="AA39" s="23">
        <v>167978</v>
      </c>
      <c r="AB39">
        <f t="shared" si="6"/>
        <v>335124</v>
      </c>
      <c r="AD39" s="23">
        <v>160165</v>
      </c>
      <c r="AE39" s="23">
        <v>160867</v>
      </c>
      <c r="AF39">
        <f t="shared" si="7"/>
        <v>321032</v>
      </c>
    </row>
    <row r="40" spans="1:32" x14ac:dyDescent="0.3">
      <c r="A40" s="22" t="s">
        <v>83</v>
      </c>
      <c r="B40" s="23">
        <v>190622</v>
      </c>
      <c r="C40" s="23">
        <v>193626</v>
      </c>
      <c r="D40">
        <f t="shared" si="0"/>
        <v>384248</v>
      </c>
      <c r="F40" s="23">
        <v>186793</v>
      </c>
      <c r="G40" s="23">
        <v>189630</v>
      </c>
      <c r="H40">
        <f t="shared" si="1"/>
        <v>376423</v>
      </c>
      <c r="J40" s="23">
        <v>185829</v>
      </c>
      <c r="K40" s="23">
        <v>187814</v>
      </c>
      <c r="L40">
        <f t="shared" si="2"/>
        <v>373643</v>
      </c>
      <c r="N40" s="23">
        <v>182560</v>
      </c>
      <c r="O40" s="23">
        <v>184059</v>
      </c>
      <c r="P40">
        <f t="shared" si="3"/>
        <v>366619</v>
      </c>
      <c r="R40" s="23">
        <v>175675</v>
      </c>
      <c r="S40" s="23">
        <v>177219</v>
      </c>
      <c r="T40">
        <f t="shared" si="4"/>
        <v>352894</v>
      </c>
      <c r="V40" s="23">
        <v>168326</v>
      </c>
      <c r="W40" s="23">
        <v>169810</v>
      </c>
      <c r="X40">
        <f t="shared" si="5"/>
        <v>338136</v>
      </c>
      <c r="Z40" s="23">
        <v>161240</v>
      </c>
      <c r="AA40" s="23">
        <v>162566</v>
      </c>
      <c r="AB40">
        <f t="shared" si="6"/>
        <v>323806</v>
      </c>
      <c r="AD40" s="23">
        <v>156442</v>
      </c>
      <c r="AE40" s="23">
        <v>157497</v>
      </c>
      <c r="AF40">
        <f t="shared" si="7"/>
        <v>313939</v>
      </c>
    </row>
    <row r="41" spans="1:32" x14ac:dyDescent="0.3">
      <c r="A41" s="22" t="s">
        <v>84</v>
      </c>
      <c r="B41" s="23">
        <v>189189</v>
      </c>
      <c r="C41" s="23">
        <v>192060</v>
      </c>
      <c r="D41">
        <f t="shared" si="0"/>
        <v>381249</v>
      </c>
      <c r="F41" s="23">
        <v>186140</v>
      </c>
      <c r="G41" s="23">
        <v>188138</v>
      </c>
      <c r="H41">
        <f t="shared" si="1"/>
        <v>374278</v>
      </c>
      <c r="J41" s="23">
        <v>182832</v>
      </c>
      <c r="K41" s="23">
        <v>184413</v>
      </c>
      <c r="L41">
        <f t="shared" si="2"/>
        <v>367245</v>
      </c>
      <c r="N41" s="23">
        <v>177006</v>
      </c>
      <c r="O41" s="23">
        <v>178996</v>
      </c>
      <c r="P41">
        <f t="shared" si="3"/>
        <v>356002</v>
      </c>
      <c r="R41" s="23">
        <v>169164</v>
      </c>
      <c r="S41" s="23">
        <v>171509</v>
      </c>
      <c r="T41">
        <f t="shared" si="4"/>
        <v>340673</v>
      </c>
      <c r="V41" s="23">
        <v>162248</v>
      </c>
      <c r="W41" s="23">
        <v>164334</v>
      </c>
      <c r="X41">
        <f t="shared" si="5"/>
        <v>326582</v>
      </c>
      <c r="Z41" s="23">
        <v>157409</v>
      </c>
      <c r="AA41" s="23">
        <v>158970</v>
      </c>
      <c r="AB41">
        <f t="shared" si="6"/>
        <v>316379</v>
      </c>
      <c r="AD41" s="23">
        <v>154766</v>
      </c>
      <c r="AE41" s="23">
        <v>155679</v>
      </c>
      <c r="AF41">
        <f t="shared" si="7"/>
        <v>310445</v>
      </c>
    </row>
    <row r="42" spans="1:32" x14ac:dyDescent="0.3">
      <c r="A42" s="22" t="s">
        <v>85</v>
      </c>
      <c r="B42" s="23">
        <v>188294</v>
      </c>
      <c r="C42" s="23">
        <v>190334</v>
      </c>
      <c r="D42">
        <f t="shared" si="0"/>
        <v>378628</v>
      </c>
      <c r="F42" s="23">
        <v>183128</v>
      </c>
      <c r="G42" s="23">
        <v>184820</v>
      </c>
      <c r="H42">
        <f t="shared" si="1"/>
        <v>367948</v>
      </c>
      <c r="J42" s="23">
        <v>177130</v>
      </c>
      <c r="K42" s="23">
        <v>179499</v>
      </c>
      <c r="L42">
        <f t="shared" si="2"/>
        <v>356629</v>
      </c>
      <c r="N42" s="23">
        <v>170120</v>
      </c>
      <c r="O42" s="23">
        <v>173083</v>
      </c>
      <c r="P42">
        <f t="shared" si="3"/>
        <v>343203</v>
      </c>
      <c r="R42" s="23">
        <v>162982</v>
      </c>
      <c r="S42" s="23">
        <v>166021</v>
      </c>
      <c r="T42">
        <f t="shared" si="4"/>
        <v>329003</v>
      </c>
      <c r="V42" s="23">
        <v>158321</v>
      </c>
      <c r="W42" s="23">
        <v>160661</v>
      </c>
      <c r="X42">
        <f t="shared" si="5"/>
        <v>318982</v>
      </c>
      <c r="Z42" s="23">
        <v>155755</v>
      </c>
      <c r="AA42" s="23">
        <v>157011</v>
      </c>
      <c r="AB42">
        <f t="shared" si="6"/>
        <v>312766</v>
      </c>
      <c r="AD42" s="23">
        <v>155253</v>
      </c>
      <c r="AE42" s="23">
        <v>155900</v>
      </c>
      <c r="AF42">
        <f t="shared" si="7"/>
        <v>311153</v>
      </c>
    </row>
    <row r="43" spans="1:32" x14ac:dyDescent="0.3">
      <c r="A43" s="22" t="s">
        <v>86</v>
      </c>
      <c r="B43" s="23">
        <v>184983</v>
      </c>
      <c r="C43" s="23">
        <v>186784</v>
      </c>
      <c r="D43">
        <f t="shared" si="0"/>
        <v>371767</v>
      </c>
      <c r="F43" s="23">
        <v>177370</v>
      </c>
      <c r="G43" s="23">
        <v>179965</v>
      </c>
      <c r="H43">
        <f t="shared" si="1"/>
        <v>357335</v>
      </c>
      <c r="J43" s="23">
        <v>169971</v>
      </c>
      <c r="K43" s="23">
        <v>173618</v>
      </c>
      <c r="L43">
        <f t="shared" si="2"/>
        <v>343589</v>
      </c>
      <c r="N43" s="23">
        <v>163767</v>
      </c>
      <c r="O43" s="23">
        <v>167512</v>
      </c>
      <c r="P43">
        <f t="shared" si="3"/>
        <v>331279</v>
      </c>
      <c r="R43" s="23">
        <v>159078</v>
      </c>
      <c r="S43" s="23">
        <v>162287</v>
      </c>
      <c r="T43">
        <f t="shared" si="4"/>
        <v>321365</v>
      </c>
      <c r="V43" s="23">
        <v>156510</v>
      </c>
      <c r="W43" s="23">
        <v>158535</v>
      </c>
      <c r="X43">
        <f t="shared" si="5"/>
        <v>315045</v>
      </c>
      <c r="Z43" s="23">
        <v>156233</v>
      </c>
      <c r="AA43" s="23">
        <v>157117</v>
      </c>
      <c r="AB43">
        <f t="shared" si="6"/>
        <v>313350</v>
      </c>
      <c r="AD43" s="23">
        <v>156507</v>
      </c>
      <c r="AE43" s="23">
        <v>157152</v>
      </c>
      <c r="AF43">
        <f t="shared" si="7"/>
        <v>313659</v>
      </c>
    </row>
    <row r="44" spans="1:32" x14ac:dyDescent="0.3">
      <c r="A44" s="22" t="s">
        <v>87</v>
      </c>
      <c r="B44" s="23">
        <v>178980</v>
      </c>
      <c r="C44" s="23">
        <v>181697</v>
      </c>
      <c r="D44">
        <f t="shared" si="0"/>
        <v>360677</v>
      </c>
      <c r="F44" s="23">
        <v>170093</v>
      </c>
      <c r="G44" s="23">
        <v>174133</v>
      </c>
      <c r="H44">
        <f t="shared" si="1"/>
        <v>344226</v>
      </c>
      <c r="J44" s="23">
        <v>163523</v>
      </c>
      <c r="K44" s="23">
        <v>168096</v>
      </c>
      <c r="L44">
        <f t="shared" si="2"/>
        <v>331619</v>
      </c>
      <c r="N44" s="23">
        <v>159660</v>
      </c>
      <c r="O44" s="23">
        <v>163801</v>
      </c>
      <c r="P44">
        <f t="shared" si="3"/>
        <v>323461</v>
      </c>
      <c r="R44" s="23">
        <v>156999</v>
      </c>
      <c r="S44" s="23">
        <v>159856</v>
      </c>
      <c r="T44">
        <f t="shared" si="4"/>
        <v>316855</v>
      </c>
      <c r="V44" s="23">
        <v>156970</v>
      </c>
      <c r="W44" s="23">
        <v>158358</v>
      </c>
      <c r="X44">
        <f t="shared" si="5"/>
        <v>315328</v>
      </c>
      <c r="Z44" s="23">
        <v>157356</v>
      </c>
      <c r="AA44" s="23">
        <v>158240</v>
      </c>
      <c r="AB44">
        <f t="shared" si="6"/>
        <v>315596</v>
      </c>
      <c r="AD44" s="23">
        <v>159094</v>
      </c>
      <c r="AE44" s="23">
        <v>160137</v>
      </c>
      <c r="AF44">
        <f t="shared" si="7"/>
        <v>319231</v>
      </c>
    </row>
    <row r="45" spans="1:32" x14ac:dyDescent="0.3">
      <c r="A45" s="22" t="s">
        <v>88</v>
      </c>
      <c r="B45" s="23">
        <v>171438</v>
      </c>
      <c r="C45" s="23">
        <v>175645</v>
      </c>
      <c r="D45">
        <f t="shared" si="0"/>
        <v>347083</v>
      </c>
      <c r="F45" s="23">
        <v>163558</v>
      </c>
      <c r="G45" s="23">
        <v>168591</v>
      </c>
      <c r="H45">
        <f t="shared" si="1"/>
        <v>332149</v>
      </c>
      <c r="J45" s="23">
        <v>159478</v>
      </c>
      <c r="K45" s="23">
        <v>164400</v>
      </c>
      <c r="L45">
        <f t="shared" si="2"/>
        <v>323878</v>
      </c>
      <c r="N45" s="23">
        <v>157398</v>
      </c>
      <c r="O45" s="23">
        <v>161156</v>
      </c>
      <c r="P45">
        <f t="shared" si="3"/>
        <v>318554</v>
      </c>
      <c r="R45" s="23">
        <v>157399</v>
      </c>
      <c r="S45" s="23">
        <v>159333</v>
      </c>
      <c r="T45">
        <f t="shared" si="4"/>
        <v>316732</v>
      </c>
      <c r="V45" s="23">
        <v>158019</v>
      </c>
      <c r="W45" s="23">
        <v>159296</v>
      </c>
      <c r="X45">
        <f t="shared" si="5"/>
        <v>317315</v>
      </c>
      <c r="Z45" s="23">
        <v>159747</v>
      </c>
      <c r="AA45" s="23">
        <v>161057</v>
      </c>
      <c r="AB45">
        <f t="shared" si="6"/>
        <v>320804</v>
      </c>
      <c r="AD45" s="23">
        <v>162230</v>
      </c>
      <c r="AE45" s="23">
        <v>164691</v>
      </c>
      <c r="AF45">
        <f t="shared" si="7"/>
        <v>326921</v>
      </c>
    </row>
    <row r="46" spans="1:32" x14ac:dyDescent="0.3">
      <c r="A46" s="22" t="s">
        <v>89</v>
      </c>
      <c r="B46" s="23">
        <v>164644</v>
      </c>
      <c r="C46" s="23">
        <v>169981</v>
      </c>
      <c r="D46">
        <f t="shared" si="0"/>
        <v>334625</v>
      </c>
      <c r="F46" s="23">
        <v>159423</v>
      </c>
      <c r="G46" s="23">
        <v>164778</v>
      </c>
      <c r="H46">
        <f t="shared" si="1"/>
        <v>324201</v>
      </c>
      <c r="J46" s="23">
        <v>157136</v>
      </c>
      <c r="K46" s="23">
        <v>161631</v>
      </c>
      <c r="L46">
        <f t="shared" si="2"/>
        <v>318767</v>
      </c>
      <c r="N46" s="23">
        <v>157807</v>
      </c>
      <c r="O46" s="23">
        <v>160249</v>
      </c>
      <c r="P46">
        <f t="shared" si="3"/>
        <v>318056</v>
      </c>
      <c r="R46" s="23">
        <v>158550</v>
      </c>
      <c r="S46" s="23">
        <v>160142</v>
      </c>
      <c r="T46">
        <f t="shared" si="4"/>
        <v>318692</v>
      </c>
      <c r="V46" s="23">
        <v>160319</v>
      </c>
      <c r="W46" s="23">
        <v>162005</v>
      </c>
      <c r="X46">
        <f t="shared" si="5"/>
        <v>322324</v>
      </c>
      <c r="Z46" s="23">
        <v>162803</v>
      </c>
      <c r="AA46" s="23">
        <v>165489</v>
      </c>
      <c r="AB46">
        <f t="shared" si="6"/>
        <v>328292</v>
      </c>
      <c r="AD46" s="23">
        <v>165899</v>
      </c>
      <c r="AE46" s="23">
        <v>170148</v>
      </c>
      <c r="AF46">
        <f t="shared" si="7"/>
        <v>336047</v>
      </c>
    </row>
    <row r="47" spans="1:32" x14ac:dyDescent="0.3">
      <c r="A47" s="22" t="s">
        <v>90</v>
      </c>
      <c r="B47" s="23">
        <v>160280</v>
      </c>
      <c r="C47" s="23">
        <v>165951</v>
      </c>
      <c r="D47">
        <f t="shared" si="0"/>
        <v>326231</v>
      </c>
      <c r="F47" s="23">
        <v>157060</v>
      </c>
      <c r="G47" s="23">
        <v>161916</v>
      </c>
      <c r="H47">
        <f t="shared" si="1"/>
        <v>318976</v>
      </c>
      <c r="J47" s="23">
        <v>157635</v>
      </c>
      <c r="K47" s="23">
        <v>160587</v>
      </c>
      <c r="L47">
        <f t="shared" si="2"/>
        <v>318222</v>
      </c>
      <c r="N47" s="23">
        <v>159029</v>
      </c>
      <c r="O47" s="23">
        <v>160951</v>
      </c>
      <c r="P47">
        <f t="shared" si="3"/>
        <v>319980</v>
      </c>
      <c r="R47" s="23">
        <v>160714</v>
      </c>
      <c r="S47" s="23">
        <v>162708</v>
      </c>
      <c r="T47">
        <f t="shared" si="4"/>
        <v>323422</v>
      </c>
      <c r="V47" s="23">
        <v>163412</v>
      </c>
      <c r="W47" s="23">
        <v>166158</v>
      </c>
      <c r="X47">
        <f t="shared" si="5"/>
        <v>329570</v>
      </c>
      <c r="Z47" s="23">
        <v>166418</v>
      </c>
      <c r="AA47" s="23">
        <v>170930</v>
      </c>
      <c r="AB47">
        <f t="shared" si="6"/>
        <v>337348</v>
      </c>
      <c r="AD47" s="23">
        <v>169041</v>
      </c>
      <c r="AE47" s="23">
        <v>175147</v>
      </c>
      <c r="AF47">
        <f t="shared" si="7"/>
        <v>344188</v>
      </c>
    </row>
    <row r="48" spans="1:32" x14ac:dyDescent="0.3">
      <c r="A48" s="22" t="s">
        <v>91</v>
      </c>
      <c r="B48" s="23">
        <v>157642</v>
      </c>
      <c r="C48" s="23">
        <v>162765</v>
      </c>
      <c r="D48">
        <f t="shared" si="0"/>
        <v>320407</v>
      </c>
      <c r="F48" s="23">
        <v>157598</v>
      </c>
      <c r="G48" s="23">
        <v>160779</v>
      </c>
      <c r="H48">
        <f t="shared" si="1"/>
        <v>318377</v>
      </c>
      <c r="J48" s="23">
        <v>159017</v>
      </c>
      <c r="K48" s="23">
        <v>161165</v>
      </c>
      <c r="L48">
        <f t="shared" si="2"/>
        <v>320182</v>
      </c>
      <c r="N48" s="23">
        <v>161074</v>
      </c>
      <c r="O48" s="23">
        <v>163467</v>
      </c>
      <c r="P48">
        <f t="shared" si="3"/>
        <v>324541</v>
      </c>
      <c r="R48" s="23">
        <v>163799</v>
      </c>
      <c r="S48" s="23">
        <v>166615</v>
      </c>
      <c r="T48">
        <f t="shared" si="4"/>
        <v>330414</v>
      </c>
      <c r="V48" s="23">
        <v>167168</v>
      </c>
      <c r="W48" s="23">
        <v>171541</v>
      </c>
      <c r="X48">
        <f t="shared" si="5"/>
        <v>338709</v>
      </c>
      <c r="Z48" s="23">
        <v>169446</v>
      </c>
      <c r="AA48" s="23">
        <v>175813</v>
      </c>
      <c r="AB48">
        <f t="shared" si="6"/>
        <v>345259</v>
      </c>
      <c r="AD48" s="23">
        <v>164742</v>
      </c>
      <c r="AE48" s="23">
        <v>171132</v>
      </c>
      <c r="AF48">
        <f t="shared" si="7"/>
        <v>335874</v>
      </c>
    </row>
    <row r="49" spans="1:32" x14ac:dyDescent="0.3">
      <c r="A49" s="22" t="s">
        <v>92</v>
      </c>
      <c r="B49" s="23">
        <v>157998</v>
      </c>
      <c r="C49" s="23">
        <v>161433</v>
      </c>
      <c r="D49">
        <f t="shared" si="0"/>
        <v>319431</v>
      </c>
      <c r="F49" s="23">
        <v>158992</v>
      </c>
      <c r="G49" s="23">
        <v>161295</v>
      </c>
      <c r="H49">
        <f t="shared" si="1"/>
        <v>320287</v>
      </c>
      <c r="J49" s="23">
        <v>160969</v>
      </c>
      <c r="K49" s="23">
        <v>163609</v>
      </c>
      <c r="L49">
        <f t="shared" si="2"/>
        <v>324578</v>
      </c>
      <c r="N49" s="23">
        <v>164116</v>
      </c>
      <c r="O49" s="23">
        <v>167177</v>
      </c>
      <c r="P49">
        <f t="shared" si="3"/>
        <v>331293</v>
      </c>
      <c r="R49" s="23">
        <v>167657</v>
      </c>
      <c r="S49" s="23">
        <v>172013</v>
      </c>
      <c r="T49">
        <f t="shared" si="4"/>
        <v>339670</v>
      </c>
      <c r="V49" s="23">
        <v>170210</v>
      </c>
      <c r="W49" s="23">
        <v>176294</v>
      </c>
      <c r="X49">
        <f t="shared" si="5"/>
        <v>346504</v>
      </c>
      <c r="Z49" s="23">
        <v>165001</v>
      </c>
      <c r="AA49" s="23">
        <v>171607</v>
      </c>
      <c r="AB49">
        <f t="shared" si="6"/>
        <v>336608</v>
      </c>
      <c r="AD49" s="23">
        <v>158388</v>
      </c>
      <c r="AE49" s="23">
        <v>164607</v>
      </c>
      <c r="AF49">
        <f t="shared" si="7"/>
        <v>322995</v>
      </c>
    </row>
    <row r="50" spans="1:32" x14ac:dyDescent="0.3">
      <c r="A50" s="22" t="s">
        <v>93</v>
      </c>
      <c r="B50" s="23">
        <v>159303</v>
      </c>
      <c r="C50" s="23">
        <v>161852</v>
      </c>
      <c r="D50">
        <f t="shared" si="0"/>
        <v>321155</v>
      </c>
      <c r="F50" s="23">
        <v>160842</v>
      </c>
      <c r="G50" s="23">
        <v>163662</v>
      </c>
      <c r="H50">
        <f t="shared" si="1"/>
        <v>324504</v>
      </c>
      <c r="J50" s="23">
        <v>164002</v>
      </c>
      <c r="K50" s="23">
        <v>167139</v>
      </c>
      <c r="L50">
        <f t="shared" si="2"/>
        <v>331141</v>
      </c>
      <c r="N50" s="23">
        <v>168181</v>
      </c>
      <c r="O50" s="23">
        <v>172561</v>
      </c>
      <c r="P50">
        <f t="shared" si="3"/>
        <v>340742</v>
      </c>
      <c r="R50" s="23">
        <v>170682</v>
      </c>
      <c r="S50" s="23">
        <v>176654</v>
      </c>
      <c r="T50">
        <f t="shared" si="4"/>
        <v>347336</v>
      </c>
      <c r="V50" s="23">
        <v>165633</v>
      </c>
      <c r="W50" s="23">
        <v>171851</v>
      </c>
      <c r="X50">
        <f t="shared" si="5"/>
        <v>337484</v>
      </c>
      <c r="Z50" s="23">
        <v>158458</v>
      </c>
      <c r="AA50" s="23">
        <v>164959</v>
      </c>
      <c r="AB50">
        <f t="shared" si="6"/>
        <v>323417</v>
      </c>
      <c r="AD50" s="23">
        <v>154449</v>
      </c>
      <c r="AE50" s="23">
        <v>160898</v>
      </c>
      <c r="AF50">
        <f t="shared" si="7"/>
        <v>315347</v>
      </c>
    </row>
    <row r="51" spans="1:32" x14ac:dyDescent="0.3">
      <c r="A51" s="22" t="s">
        <v>94</v>
      </c>
      <c r="B51" s="23">
        <v>160989</v>
      </c>
      <c r="C51" s="23">
        <v>164119</v>
      </c>
      <c r="D51">
        <f t="shared" si="0"/>
        <v>325108</v>
      </c>
      <c r="F51" s="23">
        <v>163865</v>
      </c>
      <c r="G51" s="23">
        <v>167018</v>
      </c>
      <c r="H51">
        <f t="shared" si="1"/>
        <v>330883</v>
      </c>
      <c r="J51" s="23">
        <v>168345</v>
      </c>
      <c r="K51" s="23">
        <v>172514</v>
      </c>
      <c r="L51">
        <f t="shared" si="2"/>
        <v>340859</v>
      </c>
      <c r="N51" s="23">
        <v>171288</v>
      </c>
      <c r="O51" s="23">
        <v>177048</v>
      </c>
      <c r="P51">
        <f t="shared" si="3"/>
        <v>348336</v>
      </c>
      <c r="R51" s="23">
        <v>166035</v>
      </c>
      <c r="S51" s="23">
        <v>172009</v>
      </c>
      <c r="T51">
        <f t="shared" si="4"/>
        <v>338044</v>
      </c>
      <c r="V51" s="23">
        <v>158980</v>
      </c>
      <c r="W51" s="23">
        <v>165000</v>
      </c>
      <c r="X51">
        <f t="shared" si="5"/>
        <v>323980</v>
      </c>
      <c r="Z51" s="23">
        <v>154423</v>
      </c>
      <c r="AA51" s="23">
        <v>161170</v>
      </c>
      <c r="AB51">
        <f t="shared" si="6"/>
        <v>315593</v>
      </c>
      <c r="AD51" s="23">
        <v>150165</v>
      </c>
      <c r="AE51" s="23">
        <v>155899</v>
      </c>
      <c r="AF51">
        <f t="shared" si="7"/>
        <v>306064</v>
      </c>
    </row>
    <row r="52" spans="1:32" x14ac:dyDescent="0.3">
      <c r="A52" s="22" t="s">
        <v>95</v>
      </c>
      <c r="B52" s="23">
        <v>163819</v>
      </c>
      <c r="C52" s="23">
        <v>167434</v>
      </c>
      <c r="D52">
        <f t="shared" si="0"/>
        <v>331253</v>
      </c>
      <c r="F52" s="23">
        <v>168273</v>
      </c>
      <c r="G52" s="23">
        <v>172340</v>
      </c>
      <c r="H52">
        <f t="shared" si="1"/>
        <v>340613</v>
      </c>
      <c r="J52" s="23">
        <v>171551</v>
      </c>
      <c r="K52" s="23">
        <v>176965</v>
      </c>
      <c r="L52">
        <f t="shared" si="2"/>
        <v>348516</v>
      </c>
      <c r="N52" s="23">
        <v>166554</v>
      </c>
      <c r="O52" s="23">
        <v>172278</v>
      </c>
      <c r="P52">
        <f t="shared" si="3"/>
        <v>338832</v>
      </c>
      <c r="R52" s="23">
        <v>159351</v>
      </c>
      <c r="S52" s="23">
        <v>165038</v>
      </c>
      <c r="T52">
        <f t="shared" si="4"/>
        <v>324389</v>
      </c>
      <c r="V52" s="23">
        <v>154804</v>
      </c>
      <c r="W52" s="23">
        <v>161039</v>
      </c>
      <c r="X52">
        <f t="shared" si="5"/>
        <v>315843</v>
      </c>
      <c r="Z52" s="23">
        <v>150153</v>
      </c>
      <c r="AA52" s="23">
        <v>156142</v>
      </c>
      <c r="AB52">
        <f t="shared" si="6"/>
        <v>306295</v>
      </c>
      <c r="AD52" s="23">
        <v>148604</v>
      </c>
      <c r="AE52" s="23">
        <v>153726</v>
      </c>
      <c r="AF52">
        <f t="shared" si="7"/>
        <v>302330</v>
      </c>
    </row>
    <row r="53" spans="1:32" x14ac:dyDescent="0.3">
      <c r="A53" s="22" t="s">
        <v>96</v>
      </c>
      <c r="B53" s="23">
        <v>168080</v>
      </c>
      <c r="C53" s="23">
        <v>172749</v>
      </c>
      <c r="D53">
        <f t="shared" si="0"/>
        <v>340829</v>
      </c>
      <c r="F53" s="23">
        <v>171436</v>
      </c>
      <c r="G53" s="23">
        <v>176699</v>
      </c>
      <c r="H53">
        <f t="shared" si="1"/>
        <v>348135</v>
      </c>
      <c r="J53" s="23">
        <v>166714</v>
      </c>
      <c r="K53" s="23">
        <v>172017</v>
      </c>
      <c r="L53">
        <f t="shared" si="2"/>
        <v>338731</v>
      </c>
      <c r="N53" s="23">
        <v>159839</v>
      </c>
      <c r="O53" s="23">
        <v>165327</v>
      </c>
      <c r="P53">
        <f t="shared" si="3"/>
        <v>325166</v>
      </c>
      <c r="R53" s="23">
        <v>155070</v>
      </c>
      <c r="S53" s="23">
        <v>160910</v>
      </c>
      <c r="T53">
        <f t="shared" si="4"/>
        <v>315980</v>
      </c>
      <c r="V53" s="23">
        <v>150442</v>
      </c>
      <c r="W53" s="23">
        <v>155920</v>
      </c>
      <c r="X53">
        <f t="shared" si="5"/>
        <v>306362</v>
      </c>
      <c r="Z53" s="23">
        <v>148597</v>
      </c>
      <c r="AA53" s="23">
        <v>153958</v>
      </c>
      <c r="AB53">
        <f t="shared" si="6"/>
        <v>302555</v>
      </c>
      <c r="AD53" s="23">
        <v>148888</v>
      </c>
      <c r="AE53" s="23">
        <v>153631</v>
      </c>
      <c r="AF53">
        <f t="shared" si="7"/>
        <v>302519</v>
      </c>
    </row>
    <row r="54" spans="1:32" x14ac:dyDescent="0.3">
      <c r="A54" s="22" t="s">
        <v>97</v>
      </c>
      <c r="B54" s="23">
        <v>171205</v>
      </c>
      <c r="C54" s="23">
        <v>177038</v>
      </c>
      <c r="D54">
        <f t="shared" si="0"/>
        <v>348243</v>
      </c>
      <c r="F54" s="23">
        <v>166533</v>
      </c>
      <c r="G54" s="23">
        <v>171586</v>
      </c>
      <c r="H54">
        <f t="shared" si="1"/>
        <v>338119</v>
      </c>
      <c r="J54" s="23">
        <v>159972</v>
      </c>
      <c r="K54" s="23">
        <v>164991</v>
      </c>
      <c r="L54">
        <f t="shared" si="2"/>
        <v>324963</v>
      </c>
      <c r="N54" s="23">
        <v>155508</v>
      </c>
      <c r="O54" s="23">
        <v>161090</v>
      </c>
      <c r="P54">
        <f t="shared" si="3"/>
        <v>316598</v>
      </c>
      <c r="R54" s="23">
        <v>150639</v>
      </c>
      <c r="S54" s="23">
        <v>155742</v>
      </c>
      <c r="T54">
        <f t="shared" si="4"/>
        <v>306381</v>
      </c>
      <c r="V54" s="23">
        <v>148824</v>
      </c>
      <c r="W54" s="23">
        <v>153669</v>
      </c>
      <c r="X54">
        <f t="shared" si="5"/>
        <v>302493</v>
      </c>
      <c r="Z54" s="23">
        <v>148844</v>
      </c>
      <c r="AA54" s="23">
        <v>153795</v>
      </c>
      <c r="AB54">
        <f t="shared" si="6"/>
        <v>302639</v>
      </c>
      <c r="AD54" s="23">
        <v>151665</v>
      </c>
      <c r="AE54" s="23">
        <v>156234</v>
      </c>
      <c r="AF54">
        <f t="shared" si="7"/>
        <v>307899</v>
      </c>
    </row>
    <row r="55" spans="1:32" x14ac:dyDescent="0.3">
      <c r="A55" s="22" t="s">
        <v>98</v>
      </c>
      <c r="B55" s="23">
        <v>166284</v>
      </c>
      <c r="C55" s="23">
        <v>171821</v>
      </c>
      <c r="D55">
        <f t="shared" si="0"/>
        <v>338105</v>
      </c>
      <c r="F55" s="23">
        <v>159753</v>
      </c>
      <c r="G55" s="23">
        <v>164487</v>
      </c>
      <c r="H55">
        <f t="shared" si="1"/>
        <v>324240</v>
      </c>
      <c r="J55" s="23">
        <v>155571</v>
      </c>
      <c r="K55" s="23">
        <v>160642</v>
      </c>
      <c r="L55">
        <f t="shared" si="2"/>
        <v>316213</v>
      </c>
      <c r="N55" s="23">
        <v>150963</v>
      </c>
      <c r="O55" s="23">
        <v>155964</v>
      </c>
      <c r="P55">
        <f t="shared" si="3"/>
        <v>306927</v>
      </c>
      <c r="R55" s="23">
        <v>148972</v>
      </c>
      <c r="S55" s="23">
        <v>153533</v>
      </c>
      <c r="T55">
        <f t="shared" si="4"/>
        <v>302505</v>
      </c>
      <c r="V55" s="23">
        <v>149092</v>
      </c>
      <c r="W55" s="23">
        <v>153698</v>
      </c>
      <c r="X55">
        <f t="shared" si="5"/>
        <v>302790</v>
      </c>
      <c r="Z55" s="23">
        <v>151638</v>
      </c>
      <c r="AA55" s="23">
        <v>156388</v>
      </c>
      <c r="AB55">
        <f t="shared" si="6"/>
        <v>308026</v>
      </c>
      <c r="AD55" s="23">
        <v>155153</v>
      </c>
      <c r="AE55" s="23">
        <v>159513</v>
      </c>
      <c r="AF55">
        <f t="shared" si="7"/>
        <v>314666</v>
      </c>
    </row>
    <row r="56" spans="1:32" x14ac:dyDescent="0.3">
      <c r="A56" s="22" t="s">
        <v>99</v>
      </c>
      <c r="B56" s="23">
        <v>159400</v>
      </c>
      <c r="C56" s="23">
        <v>164680</v>
      </c>
      <c r="D56">
        <f t="shared" si="0"/>
        <v>324080</v>
      </c>
      <c r="F56" s="23">
        <v>155292</v>
      </c>
      <c r="G56" s="23">
        <v>160057</v>
      </c>
      <c r="H56">
        <f t="shared" si="1"/>
        <v>315349</v>
      </c>
      <c r="J56" s="23">
        <v>150958</v>
      </c>
      <c r="K56" s="23">
        <v>155494</v>
      </c>
      <c r="L56">
        <f t="shared" si="2"/>
        <v>306452</v>
      </c>
      <c r="N56" s="23">
        <v>149232</v>
      </c>
      <c r="O56" s="23">
        <v>153957</v>
      </c>
      <c r="P56">
        <f t="shared" si="3"/>
        <v>303189</v>
      </c>
      <c r="R56" s="23">
        <v>149239</v>
      </c>
      <c r="S56" s="23">
        <v>153718</v>
      </c>
      <c r="T56">
        <f t="shared" si="4"/>
        <v>302957</v>
      </c>
      <c r="V56" s="23">
        <v>151777</v>
      </c>
      <c r="W56" s="23">
        <v>156417</v>
      </c>
      <c r="X56">
        <f t="shared" si="5"/>
        <v>308194</v>
      </c>
      <c r="Z56" s="23">
        <v>155102</v>
      </c>
      <c r="AA56" s="23">
        <v>159636</v>
      </c>
      <c r="AB56">
        <f t="shared" si="6"/>
        <v>314738</v>
      </c>
      <c r="AD56" s="23">
        <v>155510</v>
      </c>
      <c r="AE56" s="23">
        <v>159545</v>
      </c>
      <c r="AF56">
        <f t="shared" si="7"/>
        <v>315055</v>
      </c>
    </row>
    <row r="57" spans="1:32" x14ac:dyDescent="0.3">
      <c r="A57" s="22" t="s">
        <v>100</v>
      </c>
      <c r="B57" s="23">
        <v>154852</v>
      </c>
      <c r="C57" s="23">
        <v>160221</v>
      </c>
      <c r="D57">
        <f t="shared" si="0"/>
        <v>315073</v>
      </c>
      <c r="F57" s="23">
        <v>150611</v>
      </c>
      <c r="G57" s="23">
        <v>154888</v>
      </c>
      <c r="H57">
        <f t="shared" si="1"/>
        <v>305499</v>
      </c>
      <c r="J57" s="23">
        <v>149164</v>
      </c>
      <c r="K57" s="23">
        <v>153591</v>
      </c>
      <c r="L57">
        <f t="shared" si="2"/>
        <v>302755</v>
      </c>
      <c r="N57" s="23">
        <v>149591</v>
      </c>
      <c r="O57" s="23">
        <v>154495</v>
      </c>
      <c r="P57">
        <f t="shared" si="3"/>
        <v>304086</v>
      </c>
      <c r="R57" s="23">
        <v>151855</v>
      </c>
      <c r="S57" s="23">
        <v>156522</v>
      </c>
      <c r="T57">
        <f t="shared" si="4"/>
        <v>308377</v>
      </c>
      <c r="V57" s="23">
        <v>155007</v>
      </c>
      <c r="W57" s="23">
        <v>159623</v>
      </c>
      <c r="X57">
        <f t="shared" si="5"/>
        <v>314630</v>
      </c>
      <c r="Z57" s="23">
        <v>155317</v>
      </c>
      <c r="AA57" s="23">
        <v>159601</v>
      </c>
      <c r="AB57">
        <f t="shared" si="6"/>
        <v>314918</v>
      </c>
      <c r="AD57" s="23">
        <v>154518</v>
      </c>
      <c r="AE57" s="23">
        <v>158742</v>
      </c>
      <c r="AF57">
        <f t="shared" si="7"/>
        <v>313260</v>
      </c>
    </row>
    <row r="58" spans="1:32" x14ac:dyDescent="0.3">
      <c r="A58" s="22" t="s">
        <v>101</v>
      </c>
      <c r="B58" s="23">
        <v>150083</v>
      </c>
      <c r="C58" s="23">
        <v>154906</v>
      </c>
      <c r="D58">
        <f t="shared" si="0"/>
        <v>304989</v>
      </c>
      <c r="F58" s="23">
        <v>148754</v>
      </c>
      <c r="G58" s="23">
        <v>152917</v>
      </c>
      <c r="H58">
        <f t="shared" si="1"/>
        <v>301671</v>
      </c>
      <c r="J58" s="23">
        <v>149571</v>
      </c>
      <c r="K58" s="23">
        <v>154336</v>
      </c>
      <c r="L58">
        <f t="shared" si="2"/>
        <v>303907</v>
      </c>
      <c r="N58" s="23">
        <v>152253</v>
      </c>
      <c r="O58" s="23">
        <v>157644</v>
      </c>
      <c r="P58">
        <f t="shared" si="3"/>
        <v>309897</v>
      </c>
      <c r="R58" s="23">
        <v>154917</v>
      </c>
      <c r="S58" s="23">
        <v>159715</v>
      </c>
      <c r="T58">
        <f t="shared" si="4"/>
        <v>314632</v>
      </c>
      <c r="V58" s="23">
        <v>155118</v>
      </c>
      <c r="W58" s="23">
        <v>159668</v>
      </c>
      <c r="X58">
        <f t="shared" si="5"/>
        <v>314786</v>
      </c>
      <c r="Z58" s="23">
        <v>154153</v>
      </c>
      <c r="AA58" s="23">
        <v>158798</v>
      </c>
      <c r="AB58">
        <f t="shared" si="6"/>
        <v>312951</v>
      </c>
      <c r="AD58" s="23">
        <v>150891</v>
      </c>
      <c r="AE58" s="23">
        <v>156061</v>
      </c>
      <c r="AF58">
        <f t="shared" si="7"/>
        <v>306952</v>
      </c>
    </row>
    <row r="59" spans="1:32" x14ac:dyDescent="0.3">
      <c r="A59" s="22" t="s">
        <v>102</v>
      </c>
      <c r="B59" s="23">
        <v>148099</v>
      </c>
      <c r="C59" s="23">
        <v>152754</v>
      </c>
      <c r="D59">
        <f t="shared" si="0"/>
        <v>300853</v>
      </c>
      <c r="F59" s="23">
        <v>149186</v>
      </c>
      <c r="G59" s="23">
        <v>153603</v>
      </c>
      <c r="H59">
        <f t="shared" si="1"/>
        <v>302789</v>
      </c>
      <c r="J59" s="23">
        <v>152248</v>
      </c>
      <c r="K59" s="23">
        <v>157553</v>
      </c>
      <c r="L59">
        <f t="shared" si="2"/>
        <v>309801</v>
      </c>
      <c r="N59" s="23">
        <v>155275</v>
      </c>
      <c r="O59" s="23">
        <v>161014</v>
      </c>
      <c r="P59">
        <f t="shared" si="3"/>
        <v>316289</v>
      </c>
      <c r="R59" s="23">
        <v>154921</v>
      </c>
      <c r="S59" s="23">
        <v>159794</v>
      </c>
      <c r="T59">
        <f t="shared" si="4"/>
        <v>314715</v>
      </c>
      <c r="V59" s="23">
        <v>153743</v>
      </c>
      <c r="W59" s="23">
        <v>158778</v>
      </c>
      <c r="X59">
        <f t="shared" si="5"/>
        <v>312521</v>
      </c>
      <c r="Z59" s="23">
        <v>150412</v>
      </c>
      <c r="AA59" s="23">
        <v>156089</v>
      </c>
      <c r="AB59">
        <f t="shared" si="6"/>
        <v>306501</v>
      </c>
      <c r="AD59" s="23">
        <v>146374</v>
      </c>
      <c r="AE59" s="23">
        <v>151615</v>
      </c>
      <c r="AF59">
        <f t="shared" si="7"/>
        <v>297989</v>
      </c>
    </row>
    <row r="60" spans="1:32" x14ac:dyDescent="0.3">
      <c r="A60" s="22" t="s">
        <v>103</v>
      </c>
      <c r="B60" s="23">
        <v>148472</v>
      </c>
      <c r="C60" s="23">
        <v>153412</v>
      </c>
      <c r="D60">
        <f t="shared" si="0"/>
        <v>301884</v>
      </c>
      <c r="F60" s="23">
        <v>151755</v>
      </c>
      <c r="G60" s="23">
        <v>156735</v>
      </c>
      <c r="H60">
        <f t="shared" si="1"/>
        <v>308490</v>
      </c>
      <c r="J60" s="23">
        <v>155057</v>
      </c>
      <c r="K60" s="23">
        <v>160823</v>
      </c>
      <c r="L60">
        <f t="shared" si="2"/>
        <v>315880</v>
      </c>
      <c r="N60" s="23">
        <v>155265</v>
      </c>
      <c r="O60" s="23">
        <v>161102</v>
      </c>
      <c r="P60">
        <f t="shared" si="3"/>
        <v>316367</v>
      </c>
      <c r="R60" s="23">
        <v>153341</v>
      </c>
      <c r="S60" s="23">
        <v>158789</v>
      </c>
      <c r="T60">
        <f t="shared" si="4"/>
        <v>312130</v>
      </c>
      <c r="V60" s="23">
        <v>149822</v>
      </c>
      <c r="W60" s="23">
        <v>155975</v>
      </c>
      <c r="X60">
        <f t="shared" si="5"/>
        <v>305797</v>
      </c>
      <c r="Z60" s="23">
        <v>145768</v>
      </c>
      <c r="AA60" s="23">
        <v>151603</v>
      </c>
      <c r="AB60">
        <f t="shared" si="6"/>
        <v>297371</v>
      </c>
      <c r="AD60" s="23">
        <v>143024</v>
      </c>
      <c r="AE60" s="23">
        <v>148507</v>
      </c>
      <c r="AF60">
        <f t="shared" si="7"/>
        <v>291531</v>
      </c>
    </row>
    <row r="61" spans="1:32" x14ac:dyDescent="0.3">
      <c r="A61" s="22" t="s">
        <v>104</v>
      </c>
      <c r="B61" s="23">
        <v>150968</v>
      </c>
      <c r="C61" s="23">
        <v>156534</v>
      </c>
      <c r="D61">
        <f t="shared" si="0"/>
        <v>307502</v>
      </c>
      <c r="F61" s="23">
        <v>154304</v>
      </c>
      <c r="G61" s="23">
        <v>159843</v>
      </c>
      <c r="H61">
        <f t="shared" si="1"/>
        <v>314147</v>
      </c>
      <c r="J61" s="23">
        <v>155005</v>
      </c>
      <c r="K61" s="23">
        <v>161013</v>
      </c>
      <c r="L61">
        <f t="shared" si="2"/>
        <v>316018</v>
      </c>
      <c r="N61" s="23">
        <v>153453</v>
      </c>
      <c r="O61" s="23">
        <v>160009</v>
      </c>
      <c r="P61">
        <f t="shared" si="3"/>
        <v>313462</v>
      </c>
      <c r="R61" s="23">
        <v>149356</v>
      </c>
      <c r="S61" s="23">
        <v>155896</v>
      </c>
      <c r="T61">
        <f t="shared" si="4"/>
        <v>305252</v>
      </c>
      <c r="V61" s="23">
        <v>145156</v>
      </c>
      <c r="W61" s="23">
        <v>151539</v>
      </c>
      <c r="X61">
        <f t="shared" si="5"/>
        <v>296695</v>
      </c>
      <c r="Z61" s="23">
        <v>142346</v>
      </c>
      <c r="AA61" s="23">
        <v>148519</v>
      </c>
      <c r="AB61">
        <f t="shared" si="6"/>
        <v>290865</v>
      </c>
      <c r="AD61" s="23">
        <v>139507</v>
      </c>
      <c r="AE61" s="23">
        <v>145325</v>
      </c>
      <c r="AF61">
        <f t="shared" si="7"/>
        <v>284832</v>
      </c>
    </row>
    <row r="62" spans="1:32" x14ac:dyDescent="0.3">
      <c r="A62" s="22" t="s">
        <v>105</v>
      </c>
      <c r="B62" s="23">
        <v>153392</v>
      </c>
      <c r="C62" s="23">
        <v>159581</v>
      </c>
      <c r="D62">
        <f t="shared" si="0"/>
        <v>312973</v>
      </c>
      <c r="F62" s="23">
        <v>154199</v>
      </c>
      <c r="G62" s="23">
        <v>160070</v>
      </c>
      <c r="H62">
        <f t="shared" si="1"/>
        <v>314269</v>
      </c>
      <c r="J62" s="23">
        <v>153093</v>
      </c>
      <c r="K62" s="23">
        <v>159900</v>
      </c>
      <c r="L62">
        <f t="shared" si="2"/>
        <v>312993</v>
      </c>
      <c r="N62" s="23">
        <v>149443</v>
      </c>
      <c r="O62" s="23">
        <v>157233</v>
      </c>
      <c r="P62">
        <f t="shared" si="3"/>
        <v>306676</v>
      </c>
      <c r="R62" s="23">
        <v>144627</v>
      </c>
      <c r="S62" s="23">
        <v>151519</v>
      </c>
      <c r="T62">
        <f t="shared" si="4"/>
        <v>296146</v>
      </c>
      <c r="V62" s="23">
        <v>141706</v>
      </c>
      <c r="W62" s="23">
        <v>148410</v>
      </c>
      <c r="X62">
        <f t="shared" si="5"/>
        <v>290116</v>
      </c>
      <c r="Z62" s="23">
        <v>138793</v>
      </c>
      <c r="AA62" s="23">
        <v>145342</v>
      </c>
      <c r="AB62">
        <f t="shared" si="6"/>
        <v>284135</v>
      </c>
      <c r="AD62" s="23">
        <v>136887</v>
      </c>
      <c r="AE62" s="23">
        <v>141955</v>
      </c>
      <c r="AF62">
        <f t="shared" si="7"/>
        <v>278842</v>
      </c>
    </row>
    <row r="63" spans="1:32" x14ac:dyDescent="0.3">
      <c r="A63" s="22" t="s">
        <v>106</v>
      </c>
      <c r="B63" s="23">
        <v>153245</v>
      </c>
      <c r="C63" s="23">
        <v>159751</v>
      </c>
      <c r="D63">
        <f t="shared" si="0"/>
        <v>312996</v>
      </c>
      <c r="F63" s="23">
        <v>152217</v>
      </c>
      <c r="G63" s="23">
        <v>158911</v>
      </c>
      <c r="H63">
        <f t="shared" si="1"/>
        <v>311128</v>
      </c>
      <c r="J63" s="23">
        <v>148862</v>
      </c>
      <c r="K63" s="23">
        <v>157004</v>
      </c>
      <c r="L63">
        <f t="shared" si="2"/>
        <v>305866</v>
      </c>
      <c r="N63" s="23">
        <v>144876</v>
      </c>
      <c r="O63" s="23">
        <v>153013</v>
      </c>
      <c r="P63">
        <f t="shared" si="3"/>
        <v>297889</v>
      </c>
      <c r="R63" s="23">
        <v>141094</v>
      </c>
      <c r="S63" s="23">
        <v>148351</v>
      </c>
      <c r="T63">
        <f t="shared" si="4"/>
        <v>289445</v>
      </c>
      <c r="V63" s="23">
        <v>138036</v>
      </c>
      <c r="W63" s="23">
        <v>145162</v>
      </c>
      <c r="X63">
        <f t="shared" si="5"/>
        <v>283198</v>
      </c>
      <c r="Z63" s="23">
        <v>136108</v>
      </c>
      <c r="AA63" s="23">
        <v>141848</v>
      </c>
      <c r="AB63">
        <f t="shared" si="6"/>
        <v>277956</v>
      </c>
      <c r="AD63" s="23">
        <v>132919</v>
      </c>
      <c r="AE63" s="23">
        <v>138487</v>
      </c>
      <c r="AF63">
        <f t="shared" si="7"/>
        <v>271406</v>
      </c>
    </row>
    <row r="64" spans="1:32" x14ac:dyDescent="0.3">
      <c r="A64" s="22" t="s">
        <v>107</v>
      </c>
      <c r="B64" s="23">
        <v>151195</v>
      </c>
      <c r="C64" s="23">
        <v>158461</v>
      </c>
      <c r="D64">
        <f t="shared" si="0"/>
        <v>309656</v>
      </c>
      <c r="F64" s="23">
        <v>147852</v>
      </c>
      <c r="G64" s="23">
        <v>155805</v>
      </c>
      <c r="H64">
        <f t="shared" si="1"/>
        <v>303657</v>
      </c>
      <c r="J64" s="23">
        <v>144245</v>
      </c>
      <c r="K64" s="23">
        <v>152815</v>
      </c>
      <c r="L64">
        <f t="shared" si="2"/>
        <v>297060</v>
      </c>
      <c r="N64" s="23">
        <v>141373</v>
      </c>
      <c r="O64" s="23">
        <v>149858</v>
      </c>
      <c r="P64">
        <f t="shared" si="3"/>
        <v>291231</v>
      </c>
      <c r="R64" s="23">
        <v>137326</v>
      </c>
      <c r="S64" s="23">
        <v>144980</v>
      </c>
      <c r="T64">
        <f t="shared" si="4"/>
        <v>282306</v>
      </c>
      <c r="V64" s="23">
        <v>135236</v>
      </c>
      <c r="W64" s="23">
        <v>141593</v>
      </c>
      <c r="X64">
        <f t="shared" si="5"/>
        <v>276829</v>
      </c>
      <c r="Z64" s="23">
        <v>132110</v>
      </c>
      <c r="AA64" s="23">
        <v>138294</v>
      </c>
      <c r="AB64">
        <f t="shared" si="6"/>
        <v>270404</v>
      </c>
      <c r="AD64" s="23">
        <v>128011</v>
      </c>
      <c r="AE64" s="23">
        <v>134742</v>
      </c>
      <c r="AF64">
        <f t="shared" si="7"/>
        <v>262753</v>
      </c>
    </row>
    <row r="65" spans="1:32" x14ac:dyDescent="0.3">
      <c r="A65" s="22" t="s">
        <v>108</v>
      </c>
      <c r="B65" s="23">
        <v>146753</v>
      </c>
      <c r="C65" s="23">
        <v>155248</v>
      </c>
      <c r="D65">
        <f t="shared" si="0"/>
        <v>302001</v>
      </c>
      <c r="F65" s="23">
        <v>143144</v>
      </c>
      <c r="G65" s="23">
        <v>151606</v>
      </c>
      <c r="H65">
        <f t="shared" si="1"/>
        <v>294750</v>
      </c>
      <c r="J65" s="23">
        <v>140745</v>
      </c>
      <c r="K65" s="23">
        <v>149648</v>
      </c>
      <c r="L65">
        <f t="shared" si="2"/>
        <v>290393</v>
      </c>
      <c r="N65" s="23">
        <v>137626</v>
      </c>
      <c r="O65" s="23">
        <v>146411</v>
      </c>
      <c r="P65">
        <f t="shared" si="3"/>
        <v>284037</v>
      </c>
      <c r="R65" s="23">
        <v>134375</v>
      </c>
      <c r="S65" s="23">
        <v>141359</v>
      </c>
      <c r="T65">
        <f t="shared" si="4"/>
        <v>275734</v>
      </c>
      <c r="V65" s="23">
        <v>131236</v>
      </c>
      <c r="W65" s="23">
        <v>137988</v>
      </c>
      <c r="X65">
        <f t="shared" si="5"/>
        <v>269224</v>
      </c>
      <c r="Z65" s="23">
        <v>127115</v>
      </c>
      <c r="AA65" s="23">
        <v>134562</v>
      </c>
      <c r="AB65">
        <f t="shared" si="6"/>
        <v>261677</v>
      </c>
      <c r="AD65" s="23">
        <v>125869</v>
      </c>
      <c r="AE65" s="23">
        <v>132170</v>
      </c>
      <c r="AF65">
        <f t="shared" si="7"/>
        <v>258039</v>
      </c>
    </row>
    <row r="66" spans="1:32" x14ac:dyDescent="0.3">
      <c r="A66" s="22" t="s">
        <v>109</v>
      </c>
      <c r="B66" s="23">
        <v>141975</v>
      </c>
      <c r="C66" s="23">
        <v>150976</v>
      </c>
      <c r="D66">
        <f t="shared" si="0"/>
        <v>292951</v>
      </c>
      <c r="F66" s="23">
        <v>139461</v>
      </c>
      <c r="G66" s="23">
        <v>148417</v>
      </c>
      <c r="H66">
        <f t="shared" si="1"/>
        <v>287878</v>
      </c>
      <c r="J66" s="23">
        <v>136824</v>
      </c>
      <c r="K66" s="23">
        <v>146143</v>
      </c>
      <c r="L66">
        <f t="shared" si="2"/>
        <v>282967</v>
      </c>
      <c r="N66" s="23">
        <v>134612</v>
      </c>
      <c r="O66" s="23">
        <v>142713</v>
      </c>
      <c r="P66">
        <f t="shared" si="3"/>
        <v>277325</v>
      </c>
      <c r="R66" s="23">
        <v>130419</v>
      </c>
      <c r="S66" s="23">
        <v>137762</v>
      </c>
      <c r="T66">
        <f t="shared" si="4"/>
        <v>268181</v>
      </c>
      <c r="V66" s="23">
        <v>126345</v>
      </c>
      <c r="W66" s="23">
        <v>134261</v>
      </c>
      <c r="X66">
        <f t="shared" si="5"/>
        <v>260606</v>
      </c>
      <c r="Z66" s="23">
        <v>124962</v>
      </c>
      <c r="AA66" s="23">
        <v>131905</v>
      </c>
      <c r="AB66">
        <f t="shared" si="6"/>
        <v>256867</v>
      </c>
      <c r="AD66" s="23">
        <v>124009</v>
      </c>
      <c r="AE66" s="23">
        <v>128966</v>
      </c>
      <c r="AF66">
        <f t="shared" si="7"/>
        <v>252975</v>
      </c>
    </row>
    <row r="67" spans="1:32" x14ac:dyDescent="0.3">
      <c r="A67" s="22" t="s">
        <v>110</v>
      </c>
      <c r="B67" s="23">
        <v>138124</v>
      </c>
      <c r="C67" s="23">
        <v>147735</v>
      </c>
      <c r="D67">
        <f t="shared" si="0"/>
        <v>285859</v>
      </c>
      <c r="F67" s="23">
        <v>135349</v>
      </c>
      <c r="G67" s="23">
        <v>144762</v>
      </c>
      <c r="H67">
        <f t="shared" si="1"/>
        <v>280111</v>
      </c>
      <c r="J67" s="23">
        <v>133612</v>
      </c>
      <c r="K67" s="23">
        <v>142313</v>
      </c>
      <c r="L67">
        <f t="shared" si="2"/>
        <v>275925</v>
      </c>
      <c r="N67" s="23">
        <v>130684</v>
      </c>
      <c r="O67" s="23">
        <v>139046</v>
      </c>
      <c r="P67">
        <f t="shared" si="3"/>
        <v>269730</v>
      </c>
      <c r="R67" s="23">
        <v>125594</v>
      </c>
      <c r="S67" s="23">
        <v>134039</v>
      </c>
      <c r="T67">
        <f t="shared" si="4"/>
        <v>259633</v>
      </c>
      <c r="V67" s="23">
        <v>124147</v>
      </c>
      <c r="W67" s="23">
        <v>131538</v>
      </c>
      <c r="X67">
        <f t="shared" si="5"/>
        <v>255685</v>
      </c>
      <c r="Z67" s="23">
        <v>123176</v>
      </c>
      <c r="AA67" s="23">
        <v>128689</v>
      </c>
      <c r="AB67">
        <f t="shared" si="6"/>
        <v>251865</v>
      </c>
      <c r="AD67" s="23">
        <v>122024</v>
      </c>
      <c r="AE67" s="23">
        <v>126117</v>
      </c>
      <c r="AF67">
        <f t="shared" si="7"/>
        <v>248141</v>
      </c>
    </row>
    <row r="68" spans="1:32" x14ac:dyDescent="0.3">
      <c r="A68" s="22" t="s">
        <v>111</v>
      </c>
      <c r="B68" s="23">
        <v>134022</v>
      </c>
      <c r="C68" s="23">
        <v>144028</v>
      </c>
      <c r="D68">
        <f t="shared" ref="D68:D103" si="8">SUM(B68:C68)</f>
        <v>278050</v>
      </c>
      <c r="F68" s="23">
        <v>132051</v>
      </c>
      <c r="G68" s="23">
        <v>140843</v>
      </c>
      <c r="H68">
        <f t="shared" ref="H68:H103" si="9">SUM(F68:G68)</f>
        <v>272894</v>
      </c>
      <c r="J68" s="23">
        <v>129680</v>
      </c>
      <c r="K68" s="23">
        <v>138630</v>
      </c>
      <c r="L68">
        <f t="shared" ref="L68:L103" si="10">SUM(J68:K68)</f>
        <v>268310</v>
      </c>
      <c r="N68" s="23">
        <v>125891</v>
      </c>
      <c r="O68" s="23">
        <v>135130</v>
      </c>
      <c r="P68">
        <f t="shared" ref="P68:P103" si="11">SUM(N68:O68)</f>
        <v>261021</v>
      </c>
      <c r="R68" s="23">
        <v>123255</v>
      </c>
      <c r="S68" s="23">
        <v>131225</v>
      </c>
      <c r="T68">
        <f t="shared" ref="T68:T103" si="12">SUM(R68:S68)</f>
        <v>254480</v>
      </c>
      <c r="V68" s="23">
        <v>122153</v>
      </c>
      <c r="W68" s="23">
        <v>128327</v>
      </c>
      <c r="X68">
        <f t="shared" ref="X68:X103" si="13">SUM(V68:W68)</f>
        <v>250480</v>
      </c>
      <c r="Z68" s="23">
        <v>121111</v>
      </c>
      <c r="AA68" s="23">
        <v>125895</v>
      </c>
      <c r="AB68">
        <f t="shared" ref="AB68:AB103" si="14">SUM(Z68:AA68)</f>
        <v>247006</v>
      </c>
      <c r="AD68" s="23">
        <v>120099</v>
      </c>
      <c r="AE68" s="23">
        <v>123963</v>
      </c>
      <c r="AF68">
        <f t="shared" ref="AF68:AF103" si="15">SUM(AD68:AE68)</f>
        <v>244062</v>
      </c>
    </row>
    <row r="69" spans="1:32" x14ac:dyDescent="0.3">
      <c r="A69" s="22" t="s">
        <v>112</v>
      </c>
      <c r="B69" s="23">
        <v>130802</v>
      </c>
      <c r="C69" s="23">
        <v>140111</v>
      </c>
      <c r="D69">
        <f t="shared" si="8"/>
        <v>270913</v>
      </c>
      <c r="F69" s="23">
        <v>128031</v>
      </c>
      <c r="G69" s="23">
        <v>137176</v>
      </c>
      <c r="H69">
        <f t="shared" si="9"/>
        <v>265207</v>
      </c>
      <c r="J69" s="23">
        <v>124973</v>
      </c>
      <c r="K69" s="23">
        <v>134779</v>
      </c>
      <c r="L69">
        <f t="shared" si="10"/>
        <v>259752</v>
      </c>
      <c r="N69" s="23">
        <v>123277</v>
      </c>
      <c r="O69" s="23">
        <v>131971</v>
      </c>
      <c r="P69">
        <f t="shared" si="11"/>
        <v>255248</v>
      </c>
      <c r="R69" s="23">
        <v>121086</v>
      </c>
      <c r="S69" s="23">
        <v>127997</v>
      </c>
      <c r="T69">
        <f t="shared" si="12"/>
        <v>249083</v>
      </c>
      <c r="V69" s="23">
        <v>119870</v>
      </c>
      <c r="W69" s="23">
        <v>125509</v>
      </c>
      <c r="X69">
        <f t="shared" si="13"/>
        <v>245379</v>
      </c>
      <c r="Z69" s="23">
        <v>119066</v>
      </c>
      <c r="AA69" s="23">
        <v>123707</v>
      </c>
      <c r="AB69">
        <f t="shared" si="14"/>
        <v>242773</v>
      </c>
      <c r="AD69" s="23">
        <v>117097</v>
      </c>
      <c r="AE69" s="23">
        <v>120258</v>
      </c>
      <c r="AF69">
        <f t="shared" si="15"/>
        <v>237355</v>
      </c>
    </row>
    <row r="70" spans="1:32" x14ac:dyDescent="0.3">
      <c r="A70" s="22" t="s">
        <v>113</v>
      </c>
      <c r="B70" s="23">
        <v>126687</v>
      </c>
      <c r="C70" s="23">
        <v>136473</v>
      </c>
      <c r="D70">
        <f t="shared" si="8"/>
        <v>263160</v>
      </c>
      <c r="F70" s="23">
        <v>123289</v>
      </c>
      <c r="G70" s="23">
        <v>133342</v>
      </c>
      <c r="H70">
        <f t="shared" si="9"/>
        <v>256631</v>
      </c>
      <c r="J70" s="23">
        <v>122331</v>
      </c>
      <c r="K70" s="23">
        <v>131534</v>
      </c>
      <c r="L70">
        <f t="shared" si="10"/>
        <v>253865</v>
      </c>
      <c r="N70" s="23">
        <v>120942</v>
      </c>
      <c r="O70" s="23">
        <v>128594</v>
      </c>
      <c r="P70">
        <f t="shared" si="11"/>
        <v>249536</v>
      </c>
      <c r="R70" s="23">
        <v>118629</v>
      </c>
      <c r="S70" s="23">
        <v>125110</v>
      </c>
      <c r="T70">
        <f t="shared" si="12"/>
        <v>243739</v>
      </c>
      <c r="V70" s="23">
        <v>117801</v>
      </c>
      <c r="W70" s="23">
        <v>123286</v>
      </c>
      <c r="X70">
        <f t="shared" si="13"/>
        <v>241087</v>
      </c>
      <c r="Z70" s="23">
        <v>116063</v>
      </c>
      <c r="AA70" s="23">
        <v>119980</v>
      </c>
      <c r="AB70">
        <f t="shared" si="14"/>
        <v>236043</v>
      </c>
      <c r="AD70" s="23">
        <v>116009</v>
      </c>
      <c r="AE70" s="23">
        <v>118094</v>
      </c>
      <c r="AF70">
        <f t="shared" si="15"/>
        <v>234103</v>
      </c>
    </row>
    <row r="71" spans="1:32" x14ac:dyDescent="0.3">
      <c r="A71" s="22" t="s">
        <v>114</v>
      </c>
      <c r="B71" s="23">
        <v>121779</v>
      </c>
      <c r="C71" s="23">
        <v>132526</v>
      </c>
      <c r="D71">
        <f t="shared" si="8"/>
        <v>254305</v>
      </c>
      <c r="F71" s="23">
        <v>120558</v>
      </c>
      <c r="G71" s="23">
        <v>130105</v>
      </c>
      <c r="H71">
        <f t="shared" si="9"/>
        <v>250663</v>
      </c>
      <c r="J71" s="23">
        <v>119898</v>
      </c>
      <c r="K71" s="23">
        <v>128156</v>
      </c>
      <c r="L71">
        <f t="shared" si="10"/>
        <v>248054</v>
      </c>
      <c r="N71" s="23">
        <v>118276</v>
      </c>
      <c r="O71" s="23">
        <v>125541</v>
      </c>
      <c r="P71">
        <f t="shared" si="11"/>
        <v>243817</v>
      </c>
      <c r="R71" s="23">
        <v>116565</v>
      </c>
      <c r="S71" s="23">
        <v>122861</v>
      </c>
      <c r="T71">
        <f t="shared" si="12"/>
        <v>239426</v>
      </c>
      <c r="V71" s="23">
        <v>114765</v>
      </c>
      <c r="W71" s="23">
        <v>119580</v>
      </c>
      <c r="X71">
        <f t="shared" si="13"/>
        <v>234345</v>
      </c>
      <c r="Z71" s="23">
        <v>114922</v>
      </c>
      <c r="AA71" s="23">
        <v>117698</v>
      </c>
      <c r="AB71">
        <f t="shared" si="14"/>
        <v>232620</v>
      </c>
      <c r="AD71" s="23">
        <v>117993</v>
      </c>
      <c r="AE71" s="23">
        <v>119612</v>
      </c>
      <c r="AF71">
        <f t="shared" si="15"/>
        <v>237605</v>
      </c>
    </row>
    <row r="72" spans="1:32" x14ac:dyDescent="0.3">
      <c r="A72" s="22" t="s">
        <v>115</v>
      </c>
      <c r="B72" s="23">
        <v>118842</v>
      </c>
      <c r="C72" s="23">
        <v>129129</v>
      </c>
      <c r="D72">
        <f t="shared" si="8"/>
        <v>247971</v>
      </c>
      <c r="F72" s="23">
        <v>118014</v>
      </c>
      <c r="G72" s="23">
        <v>126796</v>
      </c>
      <c r="H72">
        <f t="shared" si="9"/>
        <v>244810</v>
      </c>
      <c r="J72" s="23">
        <v>117054</v>
      </c>
      <c r="K72" s="23">
        <v>125077</v>
      </c>
      <c r="L72">
        <f t="shared" si="10"/>
        <v>242131</v>
      </c>
      <c r="N72" s="23">
        <v>116069</v>
      </c>
      <c r="O72" s="23">
        <v>123178</v>
      </c>
      <c r="P72">
        <f t="shared" si="11"/>
        <v>239247</v>
      </c>
      <c r="R72" s="23">
        <v>113481</v>
      </c>
      <c r="S72" s="23">
        <v>119197</v>
      </c>
      <c r="T72">
        <f t="shared" si="12"/>
        <v>232678</v>
      </c>
      <c r="V72" s="23">
        <v>113461</v>
      </c>
      <c r="W72" s="23">
        <v>117194</v>
      </c>
      <c r="X72">
        <f t="shared" si="13"/>
        <v>230655</v>
      </c>
      <c r="Z72" s="23">
        <v>116669</v>
      </c>
      <c r="AA72" s="23">
        <v>118983</v>
      </c>
      <c r="AB72">
        <f t="shared" si="14"/>
        <v>235652</v>
      </c>
      <c r="AD72" s="23">
        <v>109853</v>
      </c>
      <c r="AE72" s="23">
        <v>111441</v>
      </c>
      <c r="AF72">
        <f t="shared" si="15"/>
        <v>221294</v>
      </c>
    </row>
    <row r="73" spans="1:32" x14ac:dyDescent="0.3">
      <c r="A73" s="22" t="s">
        <v>116</v>
      </c>
      <c r="B73" s="23">
        <v>116119</v>
      </c>
      <c r="C73" s="23">
        <v>125712</v>
      </c>
      <c r="D73">
        <f t="shared" si="8"/>
        <v>241831</v>
      </c>
      <c r="F73" s="23">
        <v>115107</v>
      </c>
      <c r="G73" s="23">
        <v>123693</v>
      </c>
      <c r="H73">
        <f t="shared" si="9"/>
        <v>238800</v>
      </c>
      <c r="J73" s="23">
        <v>114725</v>
      </c>
      <c r="K73" s="23">
        <v>122714</v>
      </c>
      <c r="L73">
        <f t="shared" si="10"/>
        <v>237439</v>
      </c>
      <c r="N73" s="23">
        <v>112872</v>
      </c>
      <c r="O73" s="23">
        <v>119465</v>
      </c>
      <c r="P73">
        <f t="shared" si="11"/>
        <v>232337</v>
      </c>
      <c r="R73" s="23">
        <v>112070</v>
      </c>
      <c r="S73" s="23">
        <v>116733</v>
      </c>
      <c r="T73">
        <f t="shared" si="12"/>
        <v>228803</v>
      </c>
      <c r="V73" s="23">
        <v>115011</v>
      </c>
      <c r="W73" s="23">
        <v>118235</v>
      </c>
      <c r="X73">
        <f t="shared" si="13"/>
        <v>233246</v>
      </c>
      <c r="Z73" s="23">
        <v>108358</v>
      </c>
      <c r="AA73" s="23">
        <v>110591</v>
      </c>
      <c r="AB73">
        <f t="shared" si="14"/>
        <v>218949</v>
      </c>
      <c r="AD73" s="23">
        <v>97238</v>
      </c>
      <c r="AE73" s="23">
        <v>99431</v>
      </c>
      <c r="AF73">
        <f t="shared" si="15"/>
        <v>196669</v>
      </c>
    </row>
    <row r="74" spans="1:32" x14ac:dyDescent="0.3">
      <c r="A74" s="22" t="s">
        <v>117</v>
      </c>
      <c r="B74" s="23">
        <v>113144</v>
      </c>
      <c r="C74" s="23">
        <v>122496</v>
      </c>
      <c r="D74">
        <f t="shared" si="8"/>
        <v>235640</v>
      </c>
      <c r="F74" s="23">
        <v>112710</v>
      </c>
      <c r="G74" s="23">
        <v>121335</v>
      </c>
      <c r="H74">
        <f t="shared" si="9"/>
        <v>234045</v>
      </c>
      <c r="J74" s="23">
        <v>111440</v>
      </c>
      <c r="K74" s="23">
        <v>119007</v>
      </c>
      <c r="L74">
        <f t="shared" si="10"/>
        <v>230447</v>
      </c>
      <c r="N74" s="23">
        <v>111206</v>
      </c>
      <c r="O74" s="23">
        <v>116731</v>
      </c>
      <c r="P74">
        <f t="shared" si="11"/>
        <v>227937</v>
      </c>
      <c r="R74" s="23">
        <v>113455</v>
      </c>
      <c r="S74" s="23">
        <v>117557</v>
      </c>
      <c r="T74">
        <f t="shared" si="12"/>
        <v>231012</v>
      </c>
      <c r="V74" s="23">
        <v>106585</v>
      </c>
      <c r="W74" s="23">
        <v>109622</v>
      </c>
      <c r="X74">
        <f t="shared" si="13"/>
        <v>216207</v>
      </c>
      <c r="Z74" s="23">
        <v>95696</v>
      </c>
      <c r="AA74" s="23">
        <v>98420</v>
      </c>
      <c r="AB74">
        <f t="shared" si="14"/>
        <v>194116</v>
      </c>
      <c r="AD74" s="23">
        <v>91729</v>
      </c>
      <c r="AE74" s="23">
        <v>94782</v>
      </c>
      <c r="AF74">
        <f t="shared" si="15"/>
        <v>186511</v>
      </c>
    </row>
    <row r="75" spans="1:32" x14ac:dyDescent="0.3">
      <c r="A75" s="22" t="s">
        <v>118</v>
      </c>
      <c r="B75" s="23">
        <v>110576</v>
      </c>
      <c r="C75" s="23">
        <v>119974</v>
      </c>
      <c r="D75">
        <f t="shared" si="8"/>
        <v>230550</v>
      </c>
      <c r="F75" s="23">
        <v>109350</v>
      </c>
      <c r="G75" s="23">
        <v>117652</v>
      </c>
      <c r="H75">
        <f t="shared" si="9"/>
        <v>227002</v>
      </c>
      <c r="J75" s="23">
        <v>109575</v>
      </c>
      <c r="K75" s="23">
        <v>116146</v>
      </c>
      <c r="L75">
        <f t="shared" si="10"/>
        <v>225721</v>
      </c>
      <c r="N75" s="23">
        <v>112284</v>
      </c>
      <c r="O75" s="23">
        <v>117276</v>
      </c>
      <c r="P75">
        <f t="shared" si="11"/>
        <v>229560</v>
      </c>
      <c r="R75" s="23">
        <v>104821</v>
      </c>
      <c r="S75" s="23">
        <v>108678</v>
      </c>
      <c r="T75">
        <f t="shared" si="12"/>
        <v>213499</v>
      </c>
      <c r="V75" s="23">
        <v>93917</v>
      </c>
      <c r="W75" s="23">
        <v>97346</v>
      </c>
      <c r="X75">
        <f t="shared" si="13"/>
        <v>191263</v>
      </c>
      <c r="Z75" s="23">
        <v>90054</v>
      </c>
      <c r="AA75" s="23">
        <v>93608</v>
      </c>
      <c r="AB75">
        <f t="shared" si="14"/>
        <v>183662</v>
      </c>
      <c r="AD75" s="23">
        <v>84284</v>
      </c>
      <c r="AE75" s="23">
        <v>87911</v>
      </c>
      <c r="AF75">
        <f t="shared" si="15"/>
        <v>172195</v>
      </c>
    </row>
    <row r="76" spans="1:32" x14ac:dyDescent="0.3">
      <c r="A76" s="22" t="s">
        <v>119</v>
      </c>
      <c r="B76" s="23">
        <v>107053</v>
      </c>
      <c r="C76" s="23">
        <v>116214</v>
      </c>
      <c r="D76">
        <f t="shared" si="8"/>
        <v>223267</v>
      </c>
      <c r="F76" s="23">
        <v>107369</v>
      </c>
      <c r="G76" s="23">
        <v>114722</v>
      </c>
      <c r="H76">
        <f t="shared" si="9"/>
        <v>222091</v>
      </c>
      <c r="J76" s="23">
        <v>110408</v>
      </c>
      <c r="K76" s="23">
        <v>116450</v>
      </c>
      <c r="L76">
        <f t="shared" si="10"/>
        <v>226858</v>
      </c>
      <c r="N76" s="23">
        <v>103397</v>
      </c>
      <c r="O76" s="23">
        <v>108041</v>
      </c>
      <c r="P76">
        <f t="shared" si="11"/>
        <v>211438</v>
      </c>
      <c r="R76" s="23">
        <v>92091</v>
      </c>
      <c r="S76" s="23">
        <v>96234</v>
      </c>
      <c r="T76">
        <f t="shared" si="12"/>
        <v>188325</v>
      </c>
      <c r="V76" s="23">
        <v>88158</v>
      </c>
      <c r="W76" s="23">
        <v>92360</v>
      </c>
      <c r="X76">
        <f t="shared" si="13"/>
        <v>180518</v>
      </c>
      <c r="Z76" s="23">
        <v>82517</v>
      </c>
      <c r="AA76" s="23">
        <v>86626</v>
      </c>
      <c r="AB76">
        <f t="shared" si="14"/>
        <v>169143</v>
      </c>
      <c r="AD76" s="23">
        <v>78630</v>
      </c>
      <c r="AE76" s="23">
        <v>82504</v>
      </c>
      <c r="AF76">
        <f t="shared" si="15"/>
        <v>161134</v>
      </c>
    </row>
    <row r="77" spans="1:32" x14ac:dyDescent="0.3">
      <c r="A77" s="22" t="s">
        <v>120</v>
      </c>
      <c r="B77" s="23">
        <v>105058</v>
      </c>
      <c r="C77" s="23">
        <v>113265</v>
      </c>
      <c r="D77">
        <f t="shared" si="8"/>
        <v>218323</v>
      </c>
      <c r="F77" s="23">
        <v>108013</v>
      </c>
      <c r="G77" s="23">
        <v>114878</v>
      </c>
      <c r="H77">
        <f t="shared" si="9"/>
        <v>222891</v>
      </c>
      <c r="J77" s="23">
        <v>101484</v>
      </c>
      <c r="K77" s="23">
        <v>106971</v>
      </c>
      <c r="L77">
        <f t="shared" si="10"/>
        <v>208455</v>
      </c>
      <c r="N77" s="23">
        <v>90569</v>
      </c>
      <c r="O77" s="23">
        <v>95353</v>
      </c>
      <c r="P77">
        <f t="shared" si="11"/>
        <v>185922</v>
      </c>
      <c r="R77" s="23">
        <v>86266</v>
      </c>
      <c r="S77" s="23">
        <v>91099</v>
      </c>
      <c r="T77">
        <f t="shared" si="12"/>
        <v>177365</v>
      </c>
      <c r="V77" s="23">
        <v>80523</v>
      </c>
      <c r="W77" s="23">
        <v>85210</v>
      </c>
      <c r="X77">
        <f t="shared" si="13"/>
        <v>165733</v>
      </c>
      <c r="Z77" s="23">
        <v>76768</v>
      </c>
      <c r="AA77" s="23">
        <v>81176</v>
      </c>
      <c r="AB77">
        <f t="shared" si="14"/>
        <v>157944</v>
      </c>
      <c r="AD77" s="23">
        <v>74523</v>
      </c>
      <c r="AE77" s="23">
        <v>79000</v>
      </c>
      <c r="AF77">
        <f t="shared" si="15"/>
        <v>153523</v>
      </c>
    </row>
    <row r="78" spans="1:32" x14ac:dyDescent="0.3">
      <c r="A78" s="22" t="s">
        <v>121</v>
      </c>
      <c r="B78" s="23">
        <v>105527</v>
      </c>
      <c r="C78" s="23">
        <v>113210</v>
      </c>
      <c r="D78">
        <f t="shared" si="8"/>
        <v>218737</v>
      </c>
      <c r="F78" s="23">
        <v>99004</v>
      </c>
      <c r="G78" s="23">
        <v>105323</v>
      </c>
      <c r="H78">
        <f t="shared" si="9"/>
        <v>204327</v>
      </c>
      <c r="J78" s="23">
        <v>88646</v>
      </c>
      <c r="K78" s="23">
        <v>94087</v>
      </c>
      <c r="L78">
        <f t="shared" si="10"/>
        <v>182733</v>
      </c>
      <c r="N78" s="23">
        <v>84574</v>
      </c>
      <c r="O78" s="23">
        <v>89976</v>
      </c>
      <c r="P78">
        <f t="shared" si="11"/>
        <v>174550</v>
      </c>
      <c r="R78" s="23">
        <v>78619</v>
      </c>
      <c r="S78" s="23">
        <v>83834</v>
      </c>
      <c r="T78">
        <f t="shared" si="12"/>
        <v>162453</v>
      </c>
      <c r="V78" s="23">
        <v>74736</v>
      </c>
      <c r="W78" s="23">
        <v>79656</v>
      </c>
      <c r="X78">
        <f t="shared" si="13"/>
        <v>154392</v>
      </c>
      <c r="Z78" s="23">
        <v>72569</v>
      </c>
      <c r="AA78" s="23">
        <v>77625</v>
      </c>
      <c r="AB78">
        <f t="shared" si="14"/>
        <v>150194</v>
      </c>
      <c r="AD78" s="23">
        <v>69216</v>
      </c>
      <c r="AE78" s="23">
        <v>74598</v>
      </c>
      <c r="AF78">
        <f t="shared" si="15"/>
        <v>143814</v>
      </c>
    </row>
    <row r="79" spans="1:32" x14ac:dyDescent="0.3">
      <c r="A79" s="22" t="s">
        <v>122</v>
      </c>
      <c r="B79" s="23">
        <v>96421</v>
      </c>
      <c r="C79" s="23">
        <v>103556</v>
      </c>
      <c r="D79">
        <f t="shared" si="8"/>
        <v>199977</v>
      </c>
      <c r="F79" s="23">
        <v>86255</v>
      </c>
      <c r="G79" s="23">
        <v>92422</v>
      </c>
      <c r="H79">
        <f t="shared" si="9"/>
        <v>178677</v>
      </c>
      <c r="J79" s="23">
        <v>82475</v>
      </c>
      <c r="K79" s="23">
        <v>88547</v>
      </c>
      <c r="L79">
        <f t="shared" si="10"/>
        <v>171022</v>
      </c>
      <c r="N79" s="23">
        <v>76722</v>
      </c>
      <c r="O79" s="23">
        <v>82489</v>
      </c>
      <c r="P79">
        <f t="shared" si="11"/>
        <v>159211</v>
      </c>
      <c r="R79" s="23">
        <v>72737</v>
      </c>
      <c r="S79" s="23">
        <v>78117</v>
      </c>
      <c r="T79">
        <f t="shared" si="12"/>
        <v>150854</v>
      </c>
      <c r="V79" s="23">
        <v>70465</v>
      </c>
      <c r="W79" s="23">
        <v>75935</v>
      </c>
      <c r="X79">
        <f t="shared" si="13"/>
        <v>146400</v>
      </c>
      <c r="Z79" s="23">
        <v>67219</v>
      </c>
      <c r="AA79" s="23">
        <v>73208</v>
      </c>
      <c r="AB79">
        <f t="shared" si="14"/>
        <v>140427</v>
      </c>
      <c r="AD79" s="23">
        <v>64957</v>
      </c>
      <c r="AE79" s="23">
        <v>71092</v>
      </c>
      <c r="AF79">
        <f t="shared" si="15"/>
        <v>136049</v>
      </c>
    </row>
    <row r="80" spans="1:32" x14ac:dyDescent="0.3">
      <c r="A80" s="22" t="s">
        <v>123</v>
      </c>
      <c r="B80" s="23">
        <v>83697</v>
      </c>
      <c r="C80" s="23">
        <v>90701</v>
      </c>
      <c r="D80">
        <f t="shared" si="8"/>
        <v>174398</v>
      </c>
      <c r="F80" s="23">
        <v>80047</v>
      </c>
      <c r="G80" s="23">
        <v>86762</v>
      </c>
      <c r="H80">
        <f t="shared" si="9"/>
        <v>166809</v>
      </c>
      <c r="J80" s="23">
        <v>74552</v>
      </c>
      <c r="K80" s="23">
        <v>80994</v>
      </c>
      <c r="L80">
        <f t="shared" si="10"/>
        <v>155546</v>
      </c>
      <c r="N80" s="23">
        <v>70757</v>
      </c>
      <c r="O80" s="23">
        <v>76672</v>
      </c>
      <c r="P80">
        <f t="shared" si="11"/>
        <v>147429</v>
      </c>
      <c r="R80" s="23">
        <v>68347</v>
      </c>
      <c r="S80" s="23">
        <v>74201</v>
      </c>
      <c r="T80">
        <f t="shared" si="12"/>
        <v>142548</v>
      </c>
      <c r="V80" s="23">
        <v>65091</v>
      </c>
      <c r="W80" s="23">
        <v>71504</v>
      </c>
      <c r="X80">
        <f t="shared" si="13"/>
        <v>136595</v>
      </c>
      <c r="Z80" s="23">
        <v>62854</v>
      </c>
      <c r="AA80" s="23">
        <v>69706</v>
      </c>
      <c r="AB80">
        <f t="shared" si="14"/>
        <v>132560</v>
      </c>
      <c r="AD80" s="23">
        <v>60320</v>
      </c>
      <c r="AE80" s="23">
        <v>67401</v>
      </c>
      <c r="AF80">
        <f t="shared" si="15"/>
        <v>127721</v>
      </c>
    </row>
    <row r="81" spans="1:32" x14ac:dyDescent="0.3">
      <c r="A81" s="22" t="s">
        <v>124</v>
      </c>
      <c r="B81" s="23">
        <v>77373</v>
      </c>
      <c r="C81" s="23">
        <v>84889</v>
      </c>
      <c r="D81">
        <f t="shared" si="8"/>
        <v>162262</v>
      </c>
      <c r="F81" s="23">
        <v>72075</v>
      </c>
      <c r="G81" s="23">
        <v>79112</v>
      </c>
      <c r="H81">
        <f t="shared" si="9"/>
        <v>151187</v>
      </c>
      <c r="J81" s="23">
        <v>68540</v>
      </c>
      <c r="K81" s="23">
        <v>75032</v>
      </c>
      <c r="L81">
        <f t="shared" si="10"/>
        <v>143572</v>
      </c>
      <c r="N81" s="23">
        <v>66290</v>
      </c>
      <c r="O81" s="23">
        <v>72553</v>
      </c>
      <c r="P81">
        <f t="shared" si="11"/>
        <v>138843</v>
      </c>
      <c r="R81" s="23">
        <v>62941</v>
      </c>
      <c r="S81" s="23">
        <v>69779</v>
      </c>
      <c r="T81">
        <f t="shared" si="12"/>
        <v>132720</v>
      </c>
      <c r="V81" s="23">
        <v>60649</v>
      </c>
      <c r="W81" s="23">
        <v>68037</v>
      </c>
      <c r="X81">
        <f t="shared" si="13"/>
        <v>128686</v>
      </c>
      <c r="Z81" s="23">
        <v>58123</v>
      </c>
      <c r="AA81" s="23">
        <v>65965</v>
      </c>
      <c r="AB81">
        <f t="shared" si="14"/>
        <v>124088</v>
      </c>
      <c r="AD81" s="23">
        <v>56211</v>
      </c>
      <c r="AE81" s="23">
        <v>63844</v>
      </c>
      <c r="AF81">
        <f t="shared" si="15"/>
        <v>120055</v>
      </c>
    </row>
    <row r="82" spans="1:32" x14ac:dyDescent="0.3">
      <c r="A82" s="22" t="s">
        <v>125</v>
      </c>
      <c r="B82" s="23">
        <v>69308</v>
      </c>
      <c r="C82" s="23">
        <v>77087</v>
      </c>
      <c r="D82">
        <f t="shared" si="8"/>
        <v>146395</v>
      </c>
      <c r="F82" s="23">
        <v>65978</v>
      </c>
      <c r="G82" s="23">
        <v>73020</v>
      </c>
      <c r="H82">
        <f t="shared" si="9"/>
        <v>138998</v>
      </c>
      <c r="J82" s="23">
        <v>63908</v>
      </c>
      <c r="K82" s="23">
        <v>70665</v>
      </c>
      <c r="L82">
        <f t="shared" si="10"/>
        <v>134573</v>
      </c>
      <c r="N82" s="23">
        <v>60760</v>
      </c>
      <c r="O82" s="23">
        <v>68057</v>
      </c>
      <c r="P82">
        <f t="shared" si="11"/>
        <v>128817</v>
      </c>
      <c r="R82" s="23">
        <v>58452</v>
      </c>
      <c r="S82" s="23">
        <v>66342</v>
      </c>
      <c r="T82">
        <f t="shared" si="12"/>
        <v>124794</v>
      </c>
      <c r="V82" s="23">
        <v>55889</v>
      </c>
      <c r="W82" s="23">
        <v>64209</v>
      </c>
      <c r="X82">
        <f t="shared" si="13"/>
        <v>120098</v>
      </c>
      <c r="Z82" s="23">
        <v>53957</v>
      </c>
      <c r="AA82" s="23">
        <v>62282</v>
      </c>
      <c r="AB82">
        <f t="shared" si="14"/>
        <v>116239</v>
      </c>
      <c r="AD82" s="23">
        <v>52221</v>
      </c>
      <c r="AE82" s="23">
        <v>60500</v>
      </c>
      <c r="AF82">
        <f t="shared" si="15"/>
        <v>112721</v>
      </c>
    </row>
    <row r="83" spans="1:32" x14ac:dyDescent="0.3">
      <c r="A83" s="22" t="s">
        <v>126</v>
      </c>
      <c r="B83" s="23">
        <v>63099</v>
      </c>
      <c r="C83" s="23">
        <v>70871</v>
      </c>
      <c r="D83">
        <f t="shared" si="8"/>
        <v>133970</v>
      </c>
      <c r="F83" s="23">
        <v>61214</v>
      </c>
      <c r="G83" s="23">
        <v>68505</v>
      </c>
      <c r="H83">
        <f t="shared" si="9"/>
        <v>129719</v>
      </c>
      <c r="J83" s="23">
        <v>58388</v>
      </c>
      <c r="K83" s="23">
        <v>66092</v>
      </c>
      <c r="L83">
        <f t="shared" si="10"/>
        <v>124480</v>
      </c>
      <c r="N83" s="23">
        <v>56161</v>
      </c>
      <c r="O83" s="23">
        <v>64630</v>
      </c>
      <c r="P83">
        <f t="shared" si="11"/>
        <v>120791</v>
      </c>
      <c r="R83" s="23">
        <v>53651</v>
      </c>
      <c r="S83" s="23">
        <v>62455</v>
      </c>
      <c r="T83">
        <f t="shared" si="12"/>
        <v>116106</v>
      </c>
      <c r="V83" s="23">
        <v>51646</v>
      </c>
      <c r="W83" s="23">
        <v>60372</v>
      </c>
      <c r="X83">
        <f t="shared" si="13"/>
        <v>112018</v>
      </c>
      <c r="Z83" s="23">
        <v>49866</v>
      </c>
      <c r="AA83" s="23">
        <v>58690</v>
      </c>
      <c r="AB83">
        <f t="shared" si="14"/>
        <v>108556</v>
      </c>
      <c r="AD83" s="23">
        <v>47356</v>
      </c>
      <c r="AE83" s="23">
        <v>56509</v>
      </c>
      <c r="AF83">
        <f t="shared" si="15"/>
        <v>103865</v>
      </c>
    </row>
    <row r="84" spans="1:32" x14ac:dyDescent="0.3">
      <c r="A84" s="22" t="s">
        <v>127</v>
      </c>
      <c r="B84" s="23">
        <v>58193</v>
      </c>
      <c r="C84" s="23">
        <v>66205</v>
      </c>
      <c r="D84">
        <f t="shared" si="8"/>
        <v>124398</v>
      </c>
      <c r="F84" s="23">
        <v>55628</v>
      </c>
      <c r="G84" s="23">
        <v>63857</v>
      </c>
      <c r="H84">
        <f t="shared" si="9"/>
        <v>119485</v>
      </c>
      <c r="J84" s="23">
        <v>53807</v>
      </c>
      <c r="K84" s="23">
        <v>62651</v>
      </c>
      <c r="L84">
        <f t="shared" si="10"/>
        <v>116458</v>
      </c>
      <c r="N84" s="23">
        <v>51304</v>
      </c>
      <c r="O84" s="23">
        <v>60626</v>
      </c>
      <c r="P84">
        <f t="shared" si="11"/>
        <v>111930</v>
      </c>
      <c r="R84" s="23">
        <v>49320</v>
      </c>
      <c r="S84" s="23">
        <v>58467</v>
      </c>
      <c r="T84">
        <f t="shared" si="12"/>
        <v>107787</v>
      </c>
      <c r="V84" s="23">
        <v>47367</v>
      </c>
      <c r="W84" s="23">
        <v>56585</v>
      </c>
      <c r="X84">
        <f t="shared" si="13"/>
        <v>103952</v>
      </c>
      <c r="Z84" s="23">
        <v>44906</v>
      </c>
      <c r="AA84" s="23">
        <v>54449</v>
      </c>
      <c r="AB84">
        <f t="shared" si="14"/>
        <v>99355</v>
      </c>
      <c r="AD84" s="23">
        <v>42965</v>
      </c>
      <c r="AE84" s="23">
        <v>52504</v>
      </c>
      <c r="AF84">
        <f t="shared" si="15"/>
        <v>95469</v>
      </c>
    </row>
    <row r="85" spans="1:32" x14ac:dyDescent="0.3">
      <c r="A85" s="22" t="s">
        <v>128</v>
      </c>
      <c r="B85" s="23">
        <v>52558</v>
      </c>
      <c r="C85" s="23">
        <v>61388</v>
      </c>
      <c r="D85">
        <f t="shared" si="8"/>
        <v>113946</v>
      </c>
      <c r="F85" s="23">
        <v>50973</v>
      </c>
      <c r="G85" s="23">
        <v>60311</v>
      </c>
      <c r="H85">
        <f t="shared" si="9"/>
        <v>111284</v>
      </c>
      <c r="J85" s="23">
        <v>48838</v>
      </c>
      <c r="K85" s="23">
        <v>58523</v>
      </c>
      <c r="L85">
        <f t="shared" si="10"/>
        <v>107361</v>
      </c>
      <c r="N85" s="23">
        <v>46895</v>
      </c>
      <c r="O85" s="23">
        <v>56402</v>
      </c>
      <c r="P85">
        <f t="shared" si="11"/>
        <v>103297</v>
      </c>
      <c r="R85" s="23">
        <v>44879</v>
      </c>
      <c r="S85" s="23">
        <v>54431</v>
      </c>
      <c r="T85">
        <f t="shared" si="12"/>
        <v>99310</v>
      </c>
      <c r="V85" s="23">
        <v>42320</v>
      </c>
      <c r="W85" s="23">
        <v>52234</v>
      </c>
      <c r="X85">
        <f t="shared" si="13"/>
        <v>94554</v>
      </c>
      <c r="Z85" s="23">
        <v>40471</v>
      </c>
      <c r="AA85" s="23">
        <v>50338</v>
      </c>
      <c r="AB85">
        <f t="shared" si="14"/>
        <v>90809</v>
      </c>
      <c r="AD85" s="23">
        <v>39455</v>
      </c>
      <c r="AE85" s="23">
        <v>49617</v>
      </c>
      <c r="AF85">
        <f t="shared" si="15"/>
        <v>89072</v>
      </c>
    </row>
    <row r="86" spans="1:32" x14ac:dyDescent="0.3">
      <c r="A86" s="22" t="s">
        <v>129</v>
      </c>
      <c r="B86" s="23">
        <v>47824</v>
      </c>
      <c r="C86" s="23">
        <v>57676</v>
      </c>
      <c r="D86">
        <f t="shared" si="8"/>
        <v>105500</v>
      </c>
      <c r="F86" s="23">
        <v>46019</v>
      </c>
      <c r="G86" s="23">
        <v>56060</v>
      </c>
      <c r="H86">
        <f t="shared" si="9"/>
        <v>102079</v>
      </c>
      <c r="J86" s="23">
        <v>44318</v>
      </c>
      <c r="K86" s="23">
        <v>54124</v>
      </c>
      <c r="L86">
        <f t="shared" si="10"/>
        <v>98442</v>
      </c>
      <c r="N86" s="23">
        <v>42287</v>
      </c>
      <c r="O86" s="23">
        <v>52169</v>
      </c>
      <c r="P86">
        <f t="shared" si="11"/>
        <v>94456</v>
      </c>
      <c r="R86" s="23">
        <v>39796</v>
      </c>
      <c r="S86" s="23">
        <v>49953</v>
      </c>
      <c r="T86">
        <f t="shared" si="12"/>
        <v>89749</v>
      </c>
      <c r="V86" s="23">
        <v>37874</v>
      </c>
      <c r="W86" s="23">
        <v>48004</v>
      </c>
      <c r="X86">
        <f t="shared" si="13"/>
        <v>85878</v>
      </c>
      <c r="Z86" s="23">
        <v>36919</v>
      </c>
      <c r="AA86" s="23">
        <v>47330</v>
      </c>
      <c r="AB86">
        <f t="shared" si="14"/>
        <v>84249</v>
      </c>
      <c r="AD86" s="23">
        <v>36312</v>
      </c>
      <c r="AE86" s="23">
        <v>47100</v>
      </c>
      <c r="AF86">
        <f t="shared" si="15"/>
        <v>83412</v>
      </c>
    </row>
    <row r="87" spans="1:32" x14ac:dyDescent="0.3">
      <c r="A87" s="22" t="s">
        <v>130</v>
      </c>
      <c r="B87" s="23">
        <v>42786</v>
      </c>
      <c r="C87" s="23">
        <v>53262</v>
      </c>
      <c r="D87">
        <f t="shared" si="8"/>
        <v>96048</v>
      </c>
      <c r="F87" s="23">
        <v>41439</v>
      </c>
      <c r="G87" s="23">
        <v>51528</v>
      </c>
      <c r="H87">
        <f t="shared" si="9"/>
        <v>92967</v>
      </c>
      <c r="J87" s="23">
        <v>39632</v>
      </c>
      <c r="K87" s="23">
        <v>49675</v>
      </c>
      <c r="L87">
        <f t="shared" si="10"/>
        <v>89307</v>
      </c>
      <c r="N87" s="23">
        <v>37125</v>
      </c>
      <c r="O87" s="23">
        <v>47561</v>
      </c>
      <c r="P87">
        <f t="shared" si="11"/>
        <v>84686</v>
      </c>
      <c r="R87" s="23">
        <v>35321</v>
      </c>
      <c r="S87" s="23">
        <v>45648</v>
      </c>
      <c r="T87">
        <f t="shared" si="12"/>
        <v>80969</v>
      </c>
      <c r="V87" s="23">
        <v>34262</v>
      </c>
      <c r="W87" s="23">
        <v>44787</v>
      </c>
      <c r="X87">
        <f t="shared" si="13"/>
        <v>79049</v>
      </c>
      <c r="Z87" s="23">
        <v>33675</v>
      </c>
      <c r="AA87" s="23">
        <v>44598</v>
      </c>
      <c r="AB87">
        <f t="shared" si="14"/>
        <v>78273</v>
      </c>
      <c r="AD87" s="23">
        <v>33869</v>
      </c>
      <c r="AE87" s="23">
        <v>45342</v>
      </c>
      <c r="AF87">
        <f t="shared" si="15"/>
        <v>79211</v>
      </c>
    </row>
    <row r="88" spans="1:32" x14ac:dyDescent="0.3">
      <c r="A88" s="22" t="s">
        <v>131</v>
      </c>
      <c r="B88" s="23">
        <v>38215</v>
      </c>
      <c r="C88" s="23">
        <v>48548</v>
      </c>
      <c r="D88">
        <f t="shared" si="8"/>
        <v>86763</v>
      </c>
      <c r="F88" s="23">
        <v>36688</v>
      </c>
      <c r="G88" s="23">
        <v>46929</v>
      </c>
      <c r="H88">
        <f t="shared" si="9"/>
        <v>83617</v>
      </c>
      <c r="J88" s="23">
        <v>34468</v>
      </c>
      <c r="K88" s="23">
        <v>44968</v>
      </c>
      <c r="L88">
        <f t="shared" si="10"/>
        <v>79436</v>
      </c>
      <c r="N88" s="23">
        <v>32644</v>
      </c>
      <c r="O88" s="23">
        <v>43062</v>
      </c>
      <c r="P88">
        <f t="shared" si="11"/>
        <v>75706</v>
      </c>
      <c r="R88" s="23">
        <v>31613</v>
      </c>
      <c r="S88" s="23">
        <v>42227</v>
      </c>
      <c r="T88">
        <f t="shared" si="12"/>
        <v>73840</v>
      </c>
      <c r="V88" s="23">
        <v>30913</v>
      </c>
      <c r="W88" s="23">
        <v>41874</v>
      </c>
      <c r="X88">
        <f t="shared" si="13"/>
        <v>72787</v>
      </c>
      <c r="Z88" s="23">
        <v>31039</v>
      </c>
      <c r="AA88" s="23">
        <v>42549</v>
      </c>
      <c r="AB88">
        <f t="shared" si="14"/>
        <v>73588</v>
      </c>
      <c r="AD88" s="23">
        <v>31242</v>
      </c>
      <c r="AE88" s="23">
        <v>43373</v>
      </c>
      <c r="AF88">
        <f t="shared" si="15"/>
        <v>74615</v>
      </c>
    </row>
    <row r="89" spans="1:32" x14ac:dyDescent="0.3">
      <c r="A89" s="22" t="s">
        <v>132</v>
      </c>
      <c r="B89" s="23">
        <v>33431</v>
      </c>
      <c r="C89" s="23">
        <v>43813</v>
      </c>
      <c r="D89">
        <f t="shared" si="8"/>
        <v>77244</v>
      </c>
      <c r="F89" s="23">
        <v>31607</v>
      </c>
      <c r="G89" s="23">
        <v>42131</v>
      </c>
      <c r="H89">
        <f t="shared" si="9"/>
        <v>73738</v>
      </c>
      <c r="J89" s="23">
        <v>29887</v>
      </c>
      <c r="K89" s="23">
        <v>40444</v>
      </c>
      <c r="L89">
        <f t="shared" si="10"/>
        <v>70331</v>
      </c>
      <c r="N89" s="23">
        <v>28891</v>
      </c>
      <c r="O89" s="23">
        <v>39446</v>
      </c>
      <c r="P89">
        <f t="shared" si="11"/>
        <v>68337</v>
      </c>
      <c r="R89" s="23">
        <v>28188</v>
      </c>
      <c r="S89" s="23">
        <v>39165</v>
      </c>
      <c r="T89">
        <f t="shared" si="12"/>
        <v>67353</v>
      </c>
      <c r="V89" s="23">
        <v>28168</v>
      </c>
      <c r="W89" s="23">
        <v>39601</v>
      </c>
      <c r="X89">
        <f t="shared" si="13"/>
        <v>67769</v>
      </c>
      <c r="Z89" s="23">
        <v>28337</v>
      </c>
      <c r="AA89" s="23">
        <v>40415</v>
      </c>
      <c r="AB89">
        <f t="shared" si="14"/>
        <v>68752</v>
      </c>
      <c r="AD89" s="23">
        <v>27622</v>
      </c>
      <c r="AE89" s="23">
        <v>39770</v>
      </c>
      <c r="AF89">
        <f t="shared" si="15"/>
        <v>67392</v>
      </c>
    </row>
    <row r="90" spans="1:32" x14ac:dyDescent="0.3">
      <c r="A90" s="22" t="s">
        <v>133</v>
      </c>
      <c r="B90" s="23">
        <v>28347</v>
      </c>
      <c r="C90" s="23">
        <v>38908</v>
      </c>
      <c r="D90">
        <f t="shared" si="8"/>
        <v>67255</v>
      </c>
      <c r="F90" s="23">
        <v>27038</v>
      </c>
      <c r="G90" s="23">
        <v>37507</v>
      </c>
      <c r="H90">
        <f t="shared" si="9"/>
        <v>64545</v>
      </c>
      <c r="J90" s="23">
        <v>26158</v>
      </c>
      <c r="K90" s="23">
        <v>36628</v>
      </c>
      <c r="L90">
        <f t="shared" si="10"/>
        <v>62786</v>
      </c>
      <c r="N90" s="23">
        <v>25432</v>
      </c>
      <c r="O90" s="23">
        <v>36233</v>
      </c>
      <c r="P90">
        <f t="shared" si="11"/>
        <v>61665</v>
      </c>
      <c r="R90" s="23">
        <v>25358</v>
      </c>
      <c r="S90" s="23">
        <v>36655</v>
      </c>
      <c r="T90">
        <f t="shared" si="12"/>
        <v>62013</v>
      </c>
      <c r="V90" s="23">
        <v>25439</v>
      </c>
      <c r="W90" s="23">
        <v>37216</v>
      </c>
      <c r="X90">
        <f t="shared" si="13"/>
        <v>62655</v>
      </c>
      <c r="Z90" s="23">
        <v>24752</v>
      </c>
      <c r="AA90" s="23">
        <v>36711</v>
      </c>
      <c r="AB90">
        <f t="shared" si="14"/>
        <v>61463</v>
      </c>
      <c r="AD90" s="23">
        <v>23978</v>
      </c>
      <c r="AE90" s="23">
        <v>36260</v>
      </c>
      <c r="AF90">
        <f t="shared" si="15"/>
        <v>60238</v>
      </c>
    </row>
    <row r="91" spans="1:32" x14ac:dyDescent="0.3">
      <c r="A91" s="22" t="s">
        <v>134</v>
      </c>
      <c r="B91" s="23">
        <v>23883</v>
      </c>
      <c r="C91" s="23">
        <v>34128</v>
      </c>
      <c r="D91">
        <f t="shared" si="8"/>
        <v>58011</v>
      </c>
      <c r="F91" s="23">
        <v>23333</v>
      </c>
      <c r="G91" s="23">
        <v>33574</v>
      </c>
      <c r="H91">
        <f t="shared" si="9"/>
        <v>56907</v>
      </c>
      <c r="J91" s="23">
        <v>22817</v>
      </c>
      <c r="K91" s="23">
        <v>33282</v>
      </c>
      <c r="L91">
        <f t="shared" si="10"/>
        <v>56099</v>
      </c>
      <c r="N91" s="23">
        <v>22597</v>
      </c>
      <c r="O91" s="23">
        <v>33530</v>
      </c>
      <c r="P91">
        <f t="shared" si="11"/>
        <v>56127</v>
      </c>
      <c r="R91" s="23">
        <v>22676</v>
      </c>
      <c r="S91" s="23">
        <v>34081</v>
      </c>
      <c r="T91">
        <f t="shared" si="12"/>
        <v>56757</v>
      </c>
      <c r="V91" s="23">
        <v>21917</v>
      </c>
      <c r="W91" s="23">
        <v>33424</v>
      </c>
      <c r="X91">
        <f t="shared" si="13"/>
        <v>55341</v>
      </c>
      <c r="Z91" s="23">
        <v>21148</v>
      </c>
      <c r="AA91" s="23">
        <v>32980</v>
      </c>
      <c r="AB91">
        <f t="shared" si="14"/>
        <v>54128</v>
      </c>
      <c r="AD91" s="23">
        <v>20543</v>
      </c>
      <c r="AE91" s="23">
        <v>32985</v>
      </c>
      <c r="AF91">
        <f t="shared" si="15"/>
        <v>53528</v>
      </c>
    </row>
    <row r="92" spans="1:32" x14ac:dyDescent="0.3">
      <c r="A92" s="22" t="s">
        <v>135</v>
      </c>
      <c r="B92" s="23">
        <v>20225</v>
      </c>
      <c r="C92" s="23">
        <v>30030</v>
      </c>
      <c r="D92">
        <f t="shared" si="8"/>
        <v>50255</v>
      </c>
      <c r="F92" s="23">
        <v>20053</v>
      </c>
      <c r="G92" s="23">
        <v>30119</v>
      </c>
      <c r="H92">
        <f t="shared" si="9"/>
        <v>50172</v>
      </c>
      <c r="J92" s="23">
        <v>19963</v>
      </c>
      <c r="K92" s="23">
        <v>30442</v>
      </c>
      <c r="L92">
        <f t="shared" si="10"/>
        <v>50405</v>
      </c>
      <c r="N92" s="23">
        <v>19882</v>
      </c>
      <c r="O92" s="23">
        <v>30816</v>
      </c>
      <c r="P92">
        <f t="shared" si="11"/>
        <v>50698</v>
      </c>
      <c r="R92" s="23">
        <v>19242</v>
      </c>
      <c r="S92" s="23">
        <v>30271</v>
      </c>
      <c r="T92">
        <f t="shared" si="12"/>
        <v>49513</v>
      </c>
      <c r="V92" s="23">
        <v>18357</v>
      </c>
      <c r="W92" s="23">
        <v>29642</v>
      </c>
      <c r="X92">
        <f t="shared" si="13"/>
        <v>47999</v>
      </c>
      <c r="Z92" s="23">
        <v>17849</v>
      </c>
      <c r="AA92" s="23">
        <v>29573</v>
      </c>
      <c r="AB92">
        <f t="shared" si="14"/>
        <v>47422</v>
      </c>
      <c r="AD92" s="23">
        <v>17214</v>
      </c>
      <c r="AE92" s="23">
        <v>29364</v>
      </c>
      <c r="AF92">
        <f t="shared" si="15"/>
        <v>46578</v>
      </c>
    </row>
    <row r="93" spans="1:32" x14ac:dyDescent="0.3">
      <c r="A93" s="22" t="s">
        <v>136</v>
      </c>
      <c r="B93" s="23">
        <v>17013</v>
      </c>
      <c r="C93" s="23">
        <v>26527</v>
      </c>
      <c r="D93">
        <f t="shared" si="8"/>
        <v>43540</v>
      </c>
      <c r="F93" s="23">
        <v>17214</v>
      </c>
      <c r="G93" s="23">
        <v>27110</v>
      </c>
      <c r="H93">
        <f t="shared" si="9"/>
        <v>44324</v>
      </c>
      <c r="J93" s="23">
        <v>17254</v>
      </c>
      <c r="K93" s="23">
        <v>27599</v>
      </c>
      <c r="L93">
        <f t="shared" si="10"/>
        <v>44853</v>
      </c>
      <c r="N93" s="23">
        <v>16621</v>
      </c>
      <c r="O93" s="23">
        <v>27013</v>
      </c>
      <c r="P93">
        <f t="shared" si="11"/>
        <v>43634</v>
      </c>
      <c r="R93" s="23">
        <v>15774</v>
      </c>
      <c r="S93" s="23">
        <v>26439</v>
      </c>
      <c r="T93">
        <f t="shared" si="12"/>
        <v>42213</v>
      </c>
      <c r="V93" s="23">
        <v>15208</v>
      </c>
      <c r="W93" s="23">
        <v>26086</v>
      </c>
      <c r="X93">
        <f t="shared" si="13"/>
        <v>41294</v>
      </c>
      <c r="Z93" s="23">
        <v>14732</v>
      </c>
      <c r="AA93" s="23">
        <v>25997</v>
      </c>
      <c r="AB93">
        <f t="shared" si="14"/>
        <v>40729</v>
      </c>
      <c r="AD93" s="23">
        <v>14133</v>
      </c>
      <c r="AE93" s="23">
        <v>25589</v>
      </c>
      <c r="AF93">
        <f t="shared" si="15"/>
        <v>39722</v>
      </c>
    </row>
    <row r="94" spans="1:32" x14ac:dyDescent="0.3">
      <c r="A94" s="22" t="s">
        <v>137</v>
      </c>
      <c r="B94" s="23">
        <v>14322</v>
      </c>
      <c r="C94" s="23">
        <v>23423</v>
      </c>
      <c r="D94">
        <f t="shared" si="8"/>
        <v>37745</v>
      </c>
      <c r="F94" s="23">
        <v>14630</v>
      </c>
      <c r="G94" s="23">
        <v>24187</v>
      </c>
      <c r="H94">
        <f t="shared" si="9"/>
        <v>38817</v>
      </c>
      <c r="J94" s="23">
        <v>14170</v>
      </c>
      <c r="K94" s="23">
        <v>23799</v>
      </c>
      <c r="L94">
        <f t="shared" si="10"/>
        <v>37969</v>
      </c>
      <c r="N94" s="23">
        <v>13368</v>
      </c>
      <c r="O94" s="23">
        <v>23173</v>
      </c>
      <c r="P94">
        <f t="shared" si="11"/>
        <v>36541</v>
      </c>
      <c r="R94" s="23">
        <v>12835</v>
      </c>
      <c r="S94" s="23">
        <v>22819</v>
      </c>
      <c r="T94">
        <f t="shared" si="12"/>
        <v>35654</v>
      </c>
      <c r="V94" s="23">
        <v>12303</v>
      </c>
      <c r="W94" s="23">
        <v>22511</v>
      </c>
      <c r="X94">
        <f t="shared" si="13"/>
        <v>34814</v>
      </c>
      <c r="Z94" s="23">
        <v>11866</v>
      </c>
      <c r="AA94" s="23">
        <v>22290</v>
      </c>
      <c r="AB94">
        <f t="shared" si="14"/>
        <v>34156</v>
      </c>
      <c r="AD94" s="23">
        <v>11134</v>
      </c>
      <c r="AE94" s="23">
        <v>21716</v>
      </c>
      <c r="AF94">
        <f t="shared" si="15"/>
        <v>32850</v>
      </c>
    </row>
    <row r="95" spans="1:32" x14ac:dyDescent="0.3">
      <c r="A95" s="22" t="s">
        <v>138</v>
      </c>
      <c r="B95" s="23">
        <v>11946</v>
      </c>
      <c r="C95" s="23">
        <v>20531</v>
      </c>
      <c r="D95">
        <f t="shared" si="8"/>
        <v>32477</v>
      </c>
      <c r="F95" s="23">
        <v>11812</v>
      </c>
      <c r="G95" s="23">
        <v>20495</v>
      </c>
      <c r="H95">
        <f t="shared" si="9"/>
        <v>32307</v>
      </c>
      <c r="J95" s="23">
        <v>11135</v>
      </c>
      <c r="K95" s="23">
        <v>20061</v>
      </c>
      <c r="L95">
        <f t="shared" si="10"/>
        <v>31196</v>
      </c>
      <c r="N95" s="23">
        <v>10560</v>
      </c>
      <c r="O95" s="23">
        <v>19505</v>
      </c>
      <c r="P95">
        <f t="shared" si="11"/>
        <v>30065</v>
      </c>
      <c r="R95" s="23">
        <v>10196</v>
      </c>
      <c r="S95" s="23">
        <v>19330</v>
      </c>
      <c r="T95">
        <f t="shared" si="12"/>
        <v>29526</v>
      </c>
      <c r="V95" s="23">
        <v>9668</v>
      </c>
      <c r="W95" s="23">
        <v>18981</v>
      </c>
      <c r="X95">
        <f t="shared" si="13"/>
        <v>28649</v>
      </c>
      <c r="Z95" s="23">
        <v>9157</v>
      </c>
      <c r="AA95" s="23">
        <v>18491</v>
      </c>
      <c r="AB95">
        <f t="shared" si="14"/>
        <v>27648</v>
      </c>
      <c r="AD95" s="23">
        <v>8588</v>
      </c>
      <c r="AE95" s="23">
        <v>18000</v>
      </c>
      <c r="AF95">
        <f t="shared" si="15"/>
        <v>26588</v>
      </c>
    </row>
    <row r="96" spans="1:32" x14ac:dyDescent="0.3">
      <c r="A96" s="22" t="s">
        <v>139</v>
      </c>
      <c r="B96" s="23">
        <v>9442</v>
      </c>
      <c r="C96" s="23">
        <v>17054</v>
      </c>
      <c r="D96">
        <f t="shared" si="8"/>
        <v>26496</v>
      </c>
      <c r="F96" s="23">
        <v>9036</v>
      </c>
      <c r="G96" s="23">
        <v>16908</v>
      </c>
      <c r="H96">
        <f t="shared" si="9"/>
        <v>25944</v>
      </c>
      <c r="J96" s="23">
        <v>8584</v>
      </c>
      <c r="K96" s="23">
        <v>16548</v>
      </c>
      <c r="L96">
        <f t="shared" si="10"/>
        <v>25132</v>
      </c>
      <c r="N96" s="23">
        <v>8235</v>
      </c>
      <c r="O96" s="23">
        <v>16130</v>
      </c>
      <c r="P96">
        <f t="shared" si="11"/>
        <v>24365</v>
      </c>
      <c r="R96" s="23">
        <v>7833</v>
      </c>
      <c r="S96" s="23">
        <v>16019</v>
      </c>
      <c r="T96">
        <f t="shared" si="12"/>
        <v>23852</v>
      </c>
      <c r="V96" s="23">
        <v>7316</v>
      </c>
      <c r="W96" s="23">
        <v>15389</v>
      </c>
      <c r="X96">
        <f t="shared" si="13"/>
        <v>22705</v>
      </c>
      <c r="Z96" s="23">
        <v>6927</v>
      </c>
      <c r="AA96" s="23">
        <v>14992</v>
      </c>
      <c r="AB96">
        <f t="shared" si="14"/>
        <v>21919</v>
      </c>
      <c r="AD96" s="23">
        <v>6549</v>
      </c>
      <c r="AE96" s="23">
        <v>14631</v>
      </c>
      <c r="AF96">
        <f t="shared" si="15"/>
        <v>21180</v>
      </c>
    </row>
    <row r="97" spans="1:32" x14ac:dyDescent="0.3">
      <c r="A97" s="22" t="s">
        <v>140</v>
      </c>
      <c r="B97" s="23">
        <v>7033</v>
      </c>
      <c r="C97" s="23">
        <v>13666</v>
      </c>
      <c r="D97">
        <f t="shared" si="8"/>
        <v>20699</v>
      </c>
      <c r="F97" s="23">
        <v>6737</v>
      </c>
      <c r="G97" s="23">
        <v>13632</v>
      </c>
      <c r="H97">
        <f t="shared" si="9"/>
        <v>20369</v>
      </c>
      <c r="J97" s="23">
        <v>6575</v>
      </c>
      <c r="K97" s="23">
        <v>13346</v>
      </c>
      <c r="L97">
        <f t="shared" si="10"/>
        <v>19921</v>
      </c>
      <c r="N97" s="23">
        <v>6217</v>
      </c>
      <c r="O97" s="23">
        <v>13112</v>
      </c>
      <c r="P97">
        <f t="shared" si="11"/>
        <v>19329</v>
      </c>
      <c r="R97" s="23">
        <v>5776</v>
      </c>
      <c r="S97" s="23">
        <v>12655</v>
      </c>
      <c r="T97">
        <f t="shared" si="12"/>
        <v>18431</v>
      </c>
      <c r="V97" s="23">
        <v>5407</v>
      </c>
      <c r="W97" s="23">
        <v>12159</v>
      </c>
      <c r="X97">
        <f t="shared" si="13"/>
        <v>17566</v>
      </c>
      <c r="Z97" s="23">
        <v>5145</v>
      </c>
      <c r="AA97" s="23">
        <v>11930</v>
      </c>
      <c r="AB97">
        <f t="shared" si="14"/>
        <v>17075</v>
      </c>
      <c r="AD97" s="23">
        <v>4896</v>
      </c>
      <c r="AE97" s="23">
        <v>11658</v>
      </c>
      <c r="AF97">
        <f t="shared" si="15"/>
        <v>16554</v>
      </c>
    </row>
    <row r="98" spans="1:32" x14ac:dyDescent="0.3">
      <c r="A98" s="22" t="s">
        <v>141</v>
      </c>
      <c r="B98" s="23">
        <v>5127</v>
      </c>
      <c r="C98" s="23">
        <v>10696</v>
      </c>
      <c r="D98">
        <f t="shared" si="8"/>
        <v>15823</v>
      </c>
      <c r="F98" s="23">
        <v>5072</v>
      </c>
      <c r="G98" s="23">
        <v>10737</v>
      </c>
      <c r="H98">
        <f t="shared" si="9"/>
        <v>15809</v>
      </c>
      <c r="J98" s="23">
        <v>4876</v>
      </c>
      <c r="K98" s="23">
        <v>10587</v>
      </c>
      <c r="L98">
        <f t="shared" si="10"/>
        <v>15463</v>
      </c>
      <c r="N98" s="23">
        <v>4433</v>
      </c>
      <c r="O98" s="23">
        <v>10103</v>
      </c>
      <c r="P98">
        <f t="shared" si="11"/>
        <v>14536</v>
      </c>
      <c r="R98" s="23">
        <v>4167</v>
      </c>
      <c r="S98" s="23">
        <v>9741</v>
      </c>
      <c r="T98">
        <f t="shared" si="12"/>
        <v>13908</v>
      </c>
      <c r="V98" s="23">
        <v>3876</v>
      </c>
      <c r="W98" s="23">
        <v>9437</v>
      </c>
      <c r="X98">
        <f t="shared" si="13"/>
        <v>13313</v>
      </c>
      <c r="Z98" s="23">
        <v>3745</v>
      </c>
      <c r="AA98" s="23">
        <v>9316</v>
      </c>
      <c r="AB98">
        <f t="shared" si="14"/>
        <v>13061</v>
      </c>
      <c r="AD98" s="23">
        <v>3476</v>
      </c>
      <c r="AE98" s="23">
        <v>8688</v>
      </c>
      <c r="AF98">
        <f t="shared" si="15"/>
        <v>12164</v>
      </c>
    </row>
    <row r="99" spans="1:32" x14ac:dyDescent="0.3">
      <c r="A99" s="22" t="s">
        <v>142</v>
      </c>
      <c r="B99" s="23">
        <v>3810</v>
      </c>
      <c r="C99" s="23">
        <v>8216</v>
      </c>
      <c r="D99">
        <f t="shared" si="8"/>
        <v>12026</v>
      </c>
      <c r="F99" s="23">
        <v>3689</v>
      </c>
      <c r="G99" s="23">
        <v>8305</v>
      </c>
      <c r="H99">
        <f t="shared" si="9"/>
        <v>11994</v>
      </c>
      <c r="J99" s="23">
        <v>3363</v>
      </c>
      <c r="K99" s="23">
        <v>7926</v>
      </c>
      <c r="L99">
        <f t="shared" si="10"/>
        <v>11289</v>
      </c>
      <c r="N99" s="23">
        <v>3085</v>
      </c>
      <c r="O99" s="23">
        <v>7524</v>
      </c>
      <c r="P99">
        <f t="shared" si="11"/>
        <v>10609</v>
      </c>
      <c r="R99" s="23">
        <v>2909</v>
      </c>
      <c r="S99" s="23">
        <v>7353</v>
      </c>
      <c r="T99">
        <f t="shared" si="12"/>
        <v>10262</v>
      </c>
      <c r="V99" s="23">
        <v>2745</v>
      </c>
      <c r="W99" s="23">
        <v>7149</v>
      </c>
      <c r="X99">
        <f t="shared" si="13"/>
        <v>9894</v>
      </c>
      <c r="Z99" s="23">
        <v>2580</v>
      </c>
      <c r="AA99" s="23">
        <v>6774</v>
      </c>
      <c r="AB99">
        <f t="shared" si="14"/>
        <v>9354</v>
      </c>
      <c r="AD99" s="23">
        <v>2246</v>
      </c>
      <c r="AE99" s="23">
        <v>5805</v>
      </c>
      <c r="AF99">
        <f t="shared" si="15"/>
        <v>8051</v>
      </c>
    </row>
    <row r="100" spans="1:32" x14ac:dyDescent="0.3">
      <c r="A100" s="22" t="s">
        <v>143</v>
      </c>
      <c r="B100" s="23">
        <v>2725</v>
      </c>
      <c r="C100" s="23">
        <v>6221</v>
      </c>
      <c r="D100">
        <f t="shared" si="8"/>
        <v>8946</v>
      </c>
      <c r="F100" s="23">
        <v>2449</v>
      </c>
      <c r="G100" s="23">
        <v>6027</v>
      </c>
      <c r="H100">
        <f t="shared" si="9"/>
        <v>8476</v>
      </c>
      <c r="J100" s="23">
        <v>2223</v>
      </c>
      <c r="K100" s="23">
        <v>5723</v>
      </c>
      <c r="L100">
        <f t="shared" si="10"/>
        <v>7946</v>
      </c>
      <c r="N100" s="23">
        <v>2067</v>
      </c>
      <c r="O100" s="23">
        <v>5488</v>
      </c>
      <c r="P100">
        <f t="shared" si="11"/>
        <v>7555</v>
      </c>
      <c r="R100" s="23">
        <v>1993</v>
      </c>
      <c r="S100" s="23">
        <v>5398</v>
      </c>
      <c r="T100">
        <f t="shared" si="12"/>
        <v>7391</v>
      </c>
      <c r="V100" s="23">
        <v>1850</v>
      </c>
      <c r="W100" s="23">
        <v>5033</v>
      </c>
      <c r="X100">
        <f t="shared" si="13"/>
        <v>6883</v>
      </c>
      <c r="Z100" s="23">
        <v>1639</v>
      </c>
      <c r="AA100" s="23">
        <v>4363</v>
      </c>
      <c r="AB100">
        <f t="shared" si="14"/>
        <v>6002</v>
      </c>
      <c r="AD100" s="23">
        <v>1405</v>
      </c>
      <c r="AE100" s="23">
        <v>3922</v>
      </c>
      <c r="AF100">
        <f t="shared" si="15"/>
        <v>5327</v>
      </c>
    </row>
    <row r="101" spans="1:32" x14ac:dyDescent="0.3">
      <c r="A101" s="22" t="s">
        <v>144</v>
      </c>
      <c r="B101" s="23">
        <v>1730</v>
      </c>
      <c r="C101" s="23">
        <v>4362</v>
      </c>
      <c r="D101">
        <f t="shared" si="8"/>
        <v>6092</v>
      </c>
      <c r="F101" s="23">
        <v>1573</v>
      </c>
      <c r="G101" s="23">
        <v>4177</v>
      </c>
      <c r="H101">
        <f t="shared" si="9"/>
        <v>5750</v>
      </c>
      <c r="J101" s="23">
        <v>1434</v>
      </c>
      <c r="K101" s="23">
        <v>4049</v>
      </c>
      <c r="L101">
        <f t="shared" si="10"/>
        <v>5483</v>
      </c>
      <c r="N101" s="23">
        <v>1353</v>
      </c>
      <c r="O101" s="23">
        <v>3914</v>
      </c>
      <c r="P101">
        <f t="shared" si="11"/>
        <v>5267</v>
      </c>
      <c r="R101" s="23">
        <v>1295</v>
      </c>
      <c r="S101" s="23">
        <v>3693</v>
      </c>
      <c r="T101">
        <f t="shared" si="12"/>
        <v>4988</v>
      </c>
      <c r="V101" s="23">
        <v>1135</v>
      </c>
      <c r="W101" s="23">
        <v>3157</v>
      </c>
      <c r="X101">
        <f t="shared" si="13"/>
        <v>4292</v>
      </c>
      <c r="Z101" s="23">
        <v>1016</v>
      </c>
      <c r="AA101" s="23">
        <v>2893</v>
      </c>
      <c r="AB101">
        <f t="shared" si="14"/>
        <v>3909</v>
      </c>
      <c r="AD101" s="23">
        <v>947</v>
      </c>
      <c r="AE101" s="23">
        <v>2868</v>
      </c>
      <c r="AF101">
        <f t="shared" si="15"/>
        <v>3815</v>
      </c>
    </row>
    <row r="102" spans="1:32" x14ac:dyDescent="0.3">
      <c r="A102" s="22" t="s">
        <v>145</v>
      </c>
      <c r="B102" s="23">
        <v>1076</v>
      </c>
      <c r="C102" s="23">
        <v>2919</v>
      </c>
      <c r="D102">
        <f t="shared" si="8"/>
        <v>3995</v>
      </c>
      <c r="F102" s="23">
        <v>973</v>
      </c>
      <c r="G102" s="23">
        <v>2838</v>
      </c>
      <c r="H102">
        <f t="shared" si="9"/>
        <v>3811</v>
      </c>
      <c r="J102" s="23">
        <v>899</v>
      </c>
      <c r="K102" s="23">
        <v>2814</v>
      </c>
      <c r="L102">
        <f t="shared" si="10"/>
        <v>3713</v>
      </c>
      <c r="N102" s="23">
        <v>861</v>
      </c>
      <c r="O102" s="23">
        <v>2612</v>
      </c>
      <c r="P102">
        <f t="shared" si="11"/>
        <v>3473</v>
      </c>
      <c r="R102" s="23">
        <v>774</v>
      </c>
      <c r="S102" s="23">
        <v>2264</v>
      </c>
      <c r="T102">
        <f t="shared" si="12"/>
        <v>3038</v>
      </c>
      <c r="V102" s="23">
        <v>680</v>
      </c>
      <c r="W102" s="23">
        <v>2034</v>
      </c>
      <c r="X102">
        <f t="shared" si="13"/>
        <v>2714</v>
      </c>
      <c r="Z102" s="23">
        <v>674</v>
      </c>
      <c r="AA102" s="23">
        <v>2082</v>
      </c>
      <c r="AB102">
        <f t="shared" si="14"/>
        <v>2756</v>
      </c>
      <c r="AD102" s="23">
        <v>575</v>
      </c>
      <c r="AE102" s="23">
        <v>1889</v>
      </c>
      <c r="AF102">
        <f t="shared" si="15"/>
        <v>2464</v>
      </c>
    </row>
    <row r="103" spans="1:32" x14ac:dyDescent="0.3">
      <c r="A103" s="22" t="s">
        <v>146</v>
      </c>
      <c r="B103" t="s">
        <v>46</v>
      </c>
      <c r="C103" t="s">
        <v>46</v>
      </c>
      <c r="D103">
        <f t="shared" si="8"/>
        <v>0</v>
      </c>
      <c r="F103" t="s">
        <v>46</v>
      </c>
      <c r="G103" t="s">
        <v>46</v>
      </c>
      <c r="H103">
        <f t="shared" si="9"/>
        <v>0</v>
      </c>
      <c r="J103" t="s">
        <v>46</v>
      </c>
      <c r="K103" t="s">
        <v>46</v>
      </c>
      <c r="L103">
        <f t="shared" si="10"/>
        <v>0</v>
      </c>
      <c r="N103" t="s">
        <v>46</v>
      </c>
      <c r="O103" t="s">
        <v>46</v>
      </c>
      <c r="P103">
        <f t="shared" si="11"/>
        <v>0</v>
      </c>
      <c r="R103" t="s">
        <v>46</v>
      </c>
      <c r="S103" t="s">
        <v>46</v>
      </c>
      <c r="T103">
        <f t="shared" si="12"/>
        <v>0</v>
      </c>
      <c r="V103" t="s">
        <v>46</v>
      </c>
      <c r="W103" t="s">
        <v>46</v>
      </c>
      <c r="X103">
        <f t="shared" si="13"/>
        <v>0</v>
      </c>
      <c r="Z103" t="s">
        <v>46</v>
      </c>
      <c r="AA103" t="s">
        <v>46</v>
      </c>
      <c r="AB103">
        <f t="shared" si="14"/>
        <v>0</v>
      </c>
      <c r="AD103" t="s">
        <v>46</v>
      </c>
      <c r="AE103" t="s">
        <v>46</v>
      </c>
      <c r="AF103">
        <f t="shared" si="15"/>
        <v>0</v>
      </c>
    </row>
    <row r="106" spans="1:32" x14ac:dyDescent="0.3">
      <c r="D106" t="s">
        <v>2</v>
      </c>
      <c r="H106" t="s">
        <v>2</v>
      </c>
      <c r="L106" t="s">
        <v>2</v>
      </c>
      <c r="P106" t="s">
        <v>2</v>
      </c>
      <c r="T106" t="s">
        <v>2</v>
      </c>
      <c r="X106" t="s">
        <v>2</v>
      </c>
      <c r="AB106" t="s">
        <v>2</v>
      </c>
      <c r="AF106" t="s">
        <v>2</v>
      </c>
    </row>
    <row r="107" spans="1:32" x14ac:dyDescent="0.3">
      <c r="D107" s="6">
        <f>SUM(D3:D103)</f>
        <v>26280421</v>
      </c>
      <c r="H107" s="6">
        <f>SUM(H3:H103)</f>
        <v>25760867</v>
      </c>
      <c r="L107" s="6">
        <f>SUM(L3:L103)</f>
        <v>25620615</v>
      </c>
      <c r="P107" s="6">
        <f>SUM(P3:P103)</f>
        <v>25510998</v>
      </c>
      <c r="T107" s="6">
        <f>SUM(T3:T103)</f>
        <v>25137059</v>
      </c>
      <c r="X107" s="6">
        <f>SUM(X3:X103)</f>
        <v>24750353</v>
      </c>
      <c r="AB107" s="6">
        <f>SUM(AB3:AB103)</f>
        <v>24376709</v>
      </c>
      <c r="AF107" s="6">
        <f>SUM(AF3:AF103)</f>
        <v>23978081</v>
      </c>
    </row>
    <row r="110" spans="1:32" x14ac:dyDescent="0.3">
      <c r="A110" t="s">
        <v>34</v>
      </c>
      <c r="C110" s="4" t="s">
        <v>147</v>
      </c>
      <c r="H110" s="4" t="s">
        <v>147</v>
      </c>
    </row>
    <row r="111" spans="1:32" x14ac:dyDescent="0.3">
      <c r="H111" s="4"/>
    </row>
    <row r="112" spans="1:32" x14ac:dyDescent="0.3">
      <c r="H112" s="4"/>
    </row>
    <row r="113" spans="8:8" x14ac:dyDescent="0.3">
      <c r="H113" s="4"/>
    </row>
    <row r="114" spans="8:8" x14ac:dyDescent="0.3">
      <c r="H114" s="4"/>
    </row>
    <row r="115" spans="8:8" x14ac:dyDescent="0.3">
      <c r="H115" s="4"/>
    </row>
    <row r="116" spans="8:8" x14ac:dyDescent="0.3">
      <c r="H116" s="4"/>
    </row>
    <row r="117" spans="8:8" x14ac:dyDescent="0.3">
      <c r="H117" s="4"/>
    </row>
  </sheetData>
  <hyperlinks>
    <hyperlink ref="C110" r:id="rId1" xr:uid="{79A32B9F-4406-4D83-9C98-BA4B0E35BF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5F93-5BC1-4AB6-96A8-FDF5EFA2C95B}">
  <dimension ref="A2:AD322"/>
  <sheetViews>
    <sheetView tabSelected="1" topLeftCell="J1" zoomScale="80" zoomScaleNormal="80" workbookViewId="0">
      <pane ySplit="2" topLeftCell="A78" activePane="bottomLeft" state="frozen"/>
      <selection activeCell="J1" sqref="J1"/>
      <selection pane="bottomLeft" activeCell="W125" sqref="W125"/>
    </sheetView>
  </sheetViews>
  <sheetFormatPr defaultRowHeight="14.4" x14ac:dyDescent="0.3"/>
  <cols>
    <col min="2" max="2" width="15.109375" bestFit="1" customWidth="1"/>
    <col min="3" max="3" width="12" bestFit="1" customWidth="1"/>
    <col min="4" max="4" width="11.21875" bestFit="1" customWidth="1"/>
    <col min="6" max="6" width="11.21875" bestFit="1" customWidth="1"/>
    <col min="8" max="8" width="11.21875" bestFit="1" customWidth="1"/>
    <col min="9" max="9" width="9.5546875" bestFit="1" customWidth="1"/>
    <col min="10" max="10" width="11.21875" bestFit="1" customWidth="1"/>
    <col min="12" max="12" width="11.21875" bestFit="1" customWidth="1"/>
    <col min="13" max="13" width="12.33203125" bestFit="1" customWidth="1"/>
    <col min="14" max="14" width="11.21875" bestFit="1" customWidth="1"/>
    <col min="15" max="15" width="19.6640625" bestFit="1" customWidth="1"/>
    <col min="16" max="16" width="14" customWidth="1"/>
    <col min="17" max="17" width="19.6640625" bestFit="1" customWidth="1"/>
    <col min="18" max="18" width="12.77734375" bestFit="1" customWidth="1"/>
    <col min="19" max="19" width="14.33203125" customWidth="1"/>
    <col min="20" max="20" width="15.6640625" customWidth="1"/>
    <col min="21" max="21" width="10.88671875" customWidth="1"/>
    <col min="23" max="25" width="10.33203125" bestFit="1" customWidth="1"/>
  </cols>
  <sheetData>
    <row r="2" spans="1:17" x14ac:dyDescent="0.3">
      <c r="B2">
        <v>2022</v>
      </c>
      <c r="C2">
        <v>2022</v>
      </c>
      <c r="D2">
        <v>2021</v>
      </c>
      <c r="E2">
        <v>2021</v>
      </c>
      <c r="F2">
        <v>2020</v>
      </c>
      <c r="G2">
        <v>2020</v>
      </c>
      <c r="H2">
        <v>2019</v>
      </c>
      <c r="I2">
        <v>2019</v>
      </c>
      <c r="J2">
        <v>2018</v>
      </c>
      <c r="K2">
        <v>2018</v>
      </c>
      <c r="L2">
        <v>2017</v>
      </c>
      <c r="M2">
        <v>2017</v>
      </c>
      <c r="N2">
        <v>2016</v>
      </c>
      <c r="O2">
        <v>2016</v>
      </c>
      <c r="P2">
        <v>2015</v>
      </c>
      <c r="Q2">
        <v>2015</v>
      </c>
    </row>
    <row r="3" spans="1:17" x14ac:dyDescent="0.3">
      <c r="A3" s="22" t="s">
        <v>46</v>
      </c>
      <c r="B3">
        <v>303676</v>
      </c>
      <c r="C3" s="2">
        <f t="shared" ref="C3:C34" si="0">B3/B$107</f>
        <v>1.1555218236420185E-2</v>
      </c>
      <c r="D3">
        <v>304468</v>
      </c>
      <c r="E3" s="2">
        <f t="shared" ref="E3:E34" si="1">D3/D$107</f>
        <v>1.1819012147378424E-2</v>
      </c>
      <c r="F3">
        <v>289964</v>
      </c>
      <c r="G3" s="2">
        <f t="shared" ref="G3:G34" si="2">F3/F$107</f>
        <v>1.1317604983330806E-2</v>
      </c>
      <c r="H3">
        <v>300570</v>
      </c>
      <c r="I3" s="2">
        <f t="shared" ref="I3:I34" si="3">H3/H$107</f>
        <v>1.1781977326014451E-2</v>
      </c>
      <c r="J3">
        <v>301829</v>
      </c>
      <c r="K3" s="2">
        <f t="shared" ref="K3:K34" si="4">J3/J$107</f>
        <v>1.2007331486153572E-2</v>
      </c>
      <c r="L3">
        <v>304259</v>
      </c>
      <c r="M3" s="2">
        <f t="shared" ref="M3:M34" si="5">L3/L$107</f>
        <v>1.2293117597151038E-2</v>
      </c>
      <c r="N3">
        <v>313199</v>
      </c>
      <c r="O3" s="2">
        <f t="shared" ref="O3:O34" si="6">N3/N$107</f>
        <v>1.2848288913815233E-2</v>
      </c>
      <c r="P3">
        <v>312986</v>
      </c>
      <c r="Q3" s="2">
        <f t="shared" ref="Q3:Q34" si="7">P3/P$107</f>
        <v>1.3053004533598832E-2</v>
      </c>
    </row>
    <row r="4" spans="1:17" x14ac:dyDescent="0.3">
      <c r="A4" s="22" t="s">
        <v>47</v>
      </c>
      <c r="B4">
        <v>304554</v>
      </c>
      <c r="C4" s="2">
        <f t="shared" si="0"/>
        <v>1.1588627138050795E-2</v>
      </c>
      <c r="D4">
        <v>297066</v>
      </c>
      <c r="E4" s="2">
        <f t="shared" si="1"/>
        <v>1.1531677097669111E-2</v>
      </c>
      <c r="F4">
        <v>298143</v>
      </c>
      <c r="G4" s="2">
        <f t="shared" si="2"/>
        <v>1.1636840099271621E-2</v>
      </c>
      <c r="H4">
        <v>302952</v>
      </c>
      <c r="I4" s="2">
        <f t="shared" si="3"/>
        <v>1.1875348820144158E-2</v>
      </c>
      <c r="J4">
        <v>305381</v>
      </c>
      <c r="K4" s="2">
        <f t="shared" si="4"/>
        <v>1.2148636799555589E-2</v>
      </c>
      <c r="L4">
        <v>312910</v>
      </c>
      <c r="M4" s="2">
        <f t="shared" si="5"/>
        <v>1.2642647965465381E-2</v>
      </c>
      <c r="N4">
        <v>315913</v>
      </c>
      <c r="O4" s="2">
        <f t="shared" si="6"/>
        <v>1.2959624697493004E-2</v>
      </c>
      <c r="P4">
        <v>309735</v>
      </c>
      <c r="Q4" s="2">
        <f t="shared" si="7"/>
        <v>1.2917422374209179E-2</v>
      </c>
    </row>
    <row r="5" spans="1:17" x14ac:dyDescent="0.3">
      <c r="A5" s="22" t="s">
        <v>48</v>
      </c>
      <c r="B5">
        <v>299365</v>
      </c>
      <c r="C5" s="2">
        <f t="shared" si="0"/>
        <v>1.1391179768391078E-2</v>
      </c>
      <c r="D5">
        <v>298505</v>
      </c>
      <c r="E5" s="2">
        <f t="shared" si="1"/>
        <v>1.1587537018843349E-2</v>
      </c>
      <c r="F5">
        <v>302210</v>
      </c>
      <c r="G5" s="2">
        <f t="shared" si="2"/>
        <v>1.1795579458182406E-2</v>
      </c>
      <c r="H5">
        <v>307088</v>
      </c>
      <c r="I5" s="2">
        <f t="shared" si="3"/>
        <v>1.2037474974518833E-2</v>
      </c>
      <c r="J5">
        <v>314380</v>
      </c>
      <c r="K5" s="2">
        <f t="shared" si="4"/>
        <v>1.250663412931481E-2</v>
      </c>
      <c r="L5">
        <v>317179</v>
      </c>
      <c r="M5" s="2">
        <f t="shared" si="5"/>
        <v>1.2815130353898387E-2</v>
      </c>
      <c r="N5">
        <v>313105</v>
      </c>
      <c r="O5" s="2">
        <f t="shared" si="6"/>
        <v>1.2844432773923666E-2</v>
      </c>
      <c r="P5">
        <v>312316</v>
      </c>
      <c r="Q5" s="2">
        <f t="shared" si="7"/>
        <v>1.3025062347566512E-2</v>
      </c>
    </row>
    <row r="6" spans="1:17" x14ac:dyDescent="0.3">
      <c r="A6" s="22" t="s">
        <v>49</v>
      </c>
      <c r="B6">
        <v>301692</v>
      </c>
      <c r="C6" s="2">
        <f t="shared" si="0"/>
        <v>1.1479724773054435E-2</v>
      </c>
      <c r="D6">
        <v>302908</v>
      </c>
      <c r="E6" s="2">
        <f t="shared" si="1"/>
        <v>1.1758455179322964E-2</v>
      </c>
      <c r="F6">
        <v>306862</v>
      </c>
      <c r="G6" s="2">
        <f t="shared" si="2"/>
        <v>1.1977151992643424E-2</v>
      </c>
      <c r="H6">
        <v>316113</v>
      </c>
      <c r="I6" s="2">
        <f t="shared" si="3"/>
        <v>1.2391243964661829E-2</v>
      </c>
      <c r="J6">
        <v>318660</v>
      </c>
      <c r="K6" s="2">
        <f t="shared" si="4"/>
        <v>1.2676900666860034E-2</v>
      </c>
      <c r="L6">
        <v>315483</v>
      </c>
      <c r="M6" s="2">
        <f t="shared" si="5"/>
        <v>1.2746606078709262E-2</v>
      </c>
      <c r="N6">
        <v>315702</v>
      </c>
      <c r="O6" s="2">
        <f t="shared" si="6"/>
        <v>1.2950968894119383E-2</v>
      </c>
      <c r="P6">
        <v>314035</v>
      </c>
      <c r="Q6" s="2">
        <f t="shared" si="7"/>
        <v>1.3096752821879281E-2</v>
      </c>
    </row>
    <row r="7" spans="1:17" x14ac:dyDescent="0.3">
      <c r="A7" s="22" t="s">
        <v>50</v>
      </c>
      <c r="B7">
        <v>306755</v>
      </c>
      <c r="C7" s="2">
        <f t="shared" si="0"/>
        <v>1.1672377698972175E-2</v>
      </c>
      <c r="D7">
        <v>307948</v>
      </c>
      <c r="E7" s="2">
        <f t="shared" si="1"/>
        <v>1.1954100768425225E-2</v>
      </c>
      <c r="F7">
        <v>315711</v>
      </c>
      <c r="G7" s="2">
        <f t="shared" si="2"/>
        <v>1.232253792502639E-2</v>
      </c>
      <c r="H7">
        <v>320546</v>
      </c>
      <c r="I7" s="2">
        <f t="shared" si="3"/>
        <v>1.2565012156717664E-2</v>
      </c>
      <c r="J7">
        <v>317959</v>
      </c>
      <c r="K7" s="2">
        <f t="shared" si="4"/>
        <v>1.2649013554051809E-2</v>
      </c>
      <c r="L7">
        <v>318711</v>
      </c>
      <c r="M7" s="2">
        <f t="shared" si="5"/>
        <v>1.2877028460967809E-2</v>
      </c>
      <c r="N7">
        <v>317345</v>
      </c>
      <c r="O7" s="2">
        <f t="shared" si="6"/>
        <v>1.3018369296692183E-2</v>
      </c>
      <c r="P7">
        <v>312513</v>
      </c>
      <c r="Q7" s="2">
        <f t="shared" si="7"/>
        <v>1.303327818435512E-2</v>
      </c>
    </row>
    <row r="8" spans="1:17" x14ac:dyDescent="0.3">
      <c r="A8" s="22" t="s">
        <v>51</v>
      </c>
      <c r="B8">
        <v>311986</v>
      </c>
      <c r="C8" s="2">
        <f t="shared" si="0"/>
        <v>1.1871423216545884E-2</v>
      </c>
      <c r="D8">
        <v>316620</v>
      </c>
      <c r="E8" s="2">
        <f t="shared" si="1"/>
        <v>1.2290735401102766E-2</v>
      </c>
      <c r="F8">
        <v>320183</v>
      </c>
      <c r="G8" s="2">
        <f t="shared" si="2"/>
        <v>1.2497084867010413E-2</v>
      </c>
      <c r="H8">
        <v>320660</v>
      </c>
      <c r="I8" s="2">
        <f t="shared" si="3"/>
        <v>1.2569480817645785E-2</v>
      </c>
      <c r="J8">
        <v>321529</v>
      </c>
      <c r="K8" s="2">
        <f t="shared" si="4"/>
        <v>1.2791034941677147E-2</v>
      </c>
      <c r="L8">
        <v>320466</v>
      </c>
      <c r="M8" s="2">
        <f t="shared" si="5"/>
        <v>1.2947936540541462E-2</v>
      </c>
      <c r="N8">
        <v>316288</v>
      </c>
      <c r="O8" s="2">
        <f t="shared" si="6"/>
        <v>1.2975008234294465E-2</v>
      </c>
      <c r="P8">
        <v>313393</v>
      </c>
      <c r="Q8" s="2">
        <f t="shared" si="7"/>
        <v>1.3069978368994583E-2</v>
      </c>
    </row>
    <row r="9" spans="1:17" x14ac:dyDescent="0.3">
      <c r="A9" s="22" t="s">
        <v>52</v>
      </c>
      <c r="B9">
        <v>320402</v>
      </c>
      <c r="C9" s="2">
        <f t="shared" si="0"/>
        <v>1.2191661617597374E-2</v>
      </c>
      <c r="D9">
        <v>320698</v>
      </c>
      <c r="E9" s="2">
        <f t="shared" si="1"/>
        <v>1.2449037526570825E-2</v>
      </c>
      <c r="F9">
        <v>321082</v>
      </c>
      <c r="G9" s="2">
        <f t="shared" si="2"/>
        <v>1.2532173798326074E-2</v>
      </c>
      <c r="H9">
        <v>324075</v>
      </c>
      <c r="I9" s="2">
        <f t="shared" si="3"/>
        <v>1.2703344651589092E-2</v>
      </c>
      <c r="J9">
        <v>323059</v>
      </c>
      <c r="K9" s="2">
        <f t="shared" si="4"/>
        <v>1.2851901250659435E-2</v>
      </c>
      <c r="L9">
        <v>319158</v>
      </c>
      <c r="M9" s="2">
        <f t="shared" si="5"/>
        <v>1.2895088809440415E-2</v>
      </c>
      <c r="N9">
        <v>317283</v>
      </c>
      <c r="O9" s="2">
        <f t="shared" si="6"/>
        <v>1.3015825885274342E-2</v>
      </c>
      <c r="P9">
        <v>312836</v>
      </c>
      <c r="Q9" s="2">
        <f t="shared" si="7"/>
        <v>1.3046748820308015E-2</v>
      </c>
    </row>
    <row r="10" spans="1:17" x14ac:dyDescent="0.3">
      <c r="A10" s="22" t="s">
        <v>53</v>
      </c>
      <c r="B10">
        <v>324170</v>
      </c>
      <c r="C10" s="2">
        <f t="shared" si="0"/>
        <v>1.2335038316167005E-2</v>
      </c>
      <c r="D10">
        <v>321799</v>
      </c>
      <c r="E10" s="2">
        <f t="shared" si="1"/>
        <v>1.2491776771333046E-2</v>
      </c>
      <c r="F10">
        <v>324690</v>
      </c>
      <c r="G10" s="2">
        <f t="shared" si="2"/>
        <v>1.2672997896420519E-2</v>
      </c>
      <c r="H10">
        <v>325408</v>
      </c>
      <c r="I10" s="2">
        <f t="shared" si="3"/>
        <v>1.2755596625424062E-2</v>
      </c>
      <c r="J10">
        <v>321607</v>
      </c>
      <c r="K10" s="2">
        <f t="shared" si="4"/>
        <v>1.2794137929978204E-2</v>
      </c>
      <c r="L10">
        <v>319832</v>
      </c>
      <c r="M10" s="2">
        <f t="shared" si="5"/>
        <v>1.2922320744273829E-2</v>
      </c>
      <c r="N10">
        <v>316330</v>
      </c>
      <c r="O10" s="2">
        <f t="shared" si="6"/>
        <v>1.297673119041623E-2</v>
      </c>
      <c r="P10">
        <v>310960</v>
      </c>
      <c r="Q10" s="2">
        <f t="shared" si="7"/>
        <v>1.2968510699417523E-2</v>
      </c>
    </row>
    <row r="11" spans="1:17" x14ac:dyDescent="0.3">
      <c r="A11" s="22" t="s">
        <v>54</v>
      </c>
      <c r="B11">
        <v>325021</v>
      </c>
      <c r="C11" s="2">
        <f t="shared" si="0"/>
        <v>1.2367419836995762E-2</v>
      </c>
      <c r="D11">
        <v>325522</v>
      </c>
      <c r="E11" s="2">
        <f t="shared" si="1"/>
        <v>1.263629830471156E-2</v>
      </c>
      <c r="F11">
        <v>326180</v>
      </c>
      <c r="G11" s="2">
        <f t="shared" si="2"/>
        <v>1.2731154189702316E-2</v>
      </c>
      <c r="H11">
        <v>324038</v>
      </c>
      <c r="I11" s="2">
        <f t="shared" si="3"/>
        <v>1.2701894296726454E-2</v>
      </c>
      <c r="J11">
        <v>322274</v>
      </c>
      <c r="K11" s="2">
        <f t="shared" si="4"/>
        <v>1.2820672458142378E-2</v>
      </c>
      <c r="L11">
        <v>318984</v>
      </c>
      <c r="M11" s="2">
        <f t="shared" si="5"/>
        <v>1.2888058606679267E-2</v>
      </c>
      <c r="N11">
        <v>314359</v>
      </c>
      <c r="O11" s="2">
        <f t="shared" si="6"/>
        <v>1.2895875320987751E-2</v>
      </c>
      <c r="P11">
        <v>309515</v>
      </c>
      <c r="Q11" s="2">
        <f t="shared" si="7"/>
        <v>1.2908247328049313E-2</v>
      </c>
    </row>
    <row r="12" spans="1:17" x14ac:dyDescent="0.3">
      <c r="A12" s="22" t="s">
        <v>55</v>
      </c>
      <c r="B12">
        <v>328598</v>
      </c>
      <c r="C12" s="2">
        <f t="shared" si="0"/>
        <v>1.2503528767670807E-2</v>
      </c>
      <c r="D12">
        <v>327141</v>
      </c>
      <c r="E12" s="2">
        <f t="shared" si="1"/>
        <v>1.2699145568353736E-2</v>
      </c>
      <c r="F12">
        <v>325053</v>
      </c>
      <c r="G12" s="2">
        <f t="shared" si="2"/>
        <v>1.2687166174582461E-2</v>
      </c>
      <c r="H12">
        <v>324734</v>
      </c>
      <c r="I12" s="2">
        <f t="shared" si="3"/>
        <v>1.2729176647656042E-2</v>
      </c>
      <c r="J12">
        <v>321700</v>
      </c>
      <c r="K12" s="2">
        <f t="shared" si="4"/>
        <v>1.2797837646798697E-2</v>
      </c>
      <c r="L12">
        <v>317149</v>
      </c>
      <c r="M12" s="2">
        <f t="shared" si="5"/>
        <v>1.2813918249974051E-2</v>
      </c>
      <c r="N12">
        <v>312970</v>
      </c>
      <c r="O12" s="2">
        <f t="shared" si="6"/>
        <v>1.2838894700675141E-2</v>
      </c>
      <c r="P12">
        <v>303123</v>
      </c>
      <c r="Q12" s="2">
        <f t="shared" si="7"/>
        <v>1.2641670532349941E-2</v>
      </c>
    </row>
    <row r="13" spans="1:17" x14ac:dyDescent="0.3">
      <c r="A13" s="22" t="s">
        <v>56</v>
      </c>
      <c r="B13">
        <v>330163</v>
      </c>
      <c r="C13" s="2">
        <f t="shared" si="0"/>
        <v>1.256307880303744E-2</v>
      </c>
      <c r="D13">
        <v>326077</v>
      </c>
      <c r="E13" s="2">
        <f t="shared" si="1"/>
        <v>1.265784261065437E-2</v>
      </c>
      <c r="F13">
        <v>325858</v>
      </c>
      <c r="G13" s="2">
        <f t="shared" si="2"/>
        <v>1.2718586185382358E-2</v>
      </c>
      <c r="H13">
        <v>324438</v>
      </c>
      <c r="I13" s="2">
        <f t="shared" si="3"/>
        <v>1.2717573808754953E-2</v>
      </c>
      <c r="J13">
        <v>319922</v>
      </c>
      <c r="K13" s="2">
        <f t="shared" si="4"/>
        <v>1.2727105426295097E-2</v>
      </c>
      <c r="L13">
        <v>315612</v>
      </c>
      <c r="M13" s="2">
        <f t="shared" si="5"/>
        <v>1.2751818125583906E-2</v>
      </c>
      <c r="N13">
        <v>305944</v>
      </c>
      <c r="O13" s="2">
        <f t="shared" si="6"/>
        <v>1.2550668755162971E-2</v>
      </c>
      <c r="P13">
        <v>292624</v>
      </c>
      <c r="Q13" s="2">
        <f t="shared" si="7"/>
        <v>1.2203812306747984E-2</v>
      </c>
    </row>
    <row r="14" spans="1:17" x14ac:dyDescent="0.3">
      <c r="A14" s="22" t="s">
        <v>57</v>
      </c>
      <c r="B14">
        <v>329002</v>
      </c>
      <c r="C14" s="2">
        <f t="shared" si="0"/>
        <v>1.2518901428557784E-2</v>
      </c>
      <c r="D14">
        <v>326981</v>
      </c>
      <c r="E14" s="2">
        <f t="shared" si="1"/>
        <v>1.2692934597271124E-2</v>
      </c>
      <c r="F14">
        <v>325859</v>
      </c>
      <c r="G14" s="2">
        <f t="shared" si="2"/>
        <v>1.2718625216451673E-2</v>
      </c>
      <c r="H14">
        <v>322700</v>
      </c>
      <c r="I14" s="2">
        <f t="shared" si="3"/>
        <v>1.2649446328991128E-2</v>
      </c>
      <c r="J14">
        <v>318317</v>
      </c>
      <c r="K14" s="2">
        <f t="shared" si="4"/>
        <v>1.2663255474715638E-2</v>
      </c>
      <c r="L14">
        <v>308294</v>
      </c>
      <c r="M14" s="2">
        <f t="shared" si="5"/>
        <v>1.2456145574974223E-2</v>
      </c>
      <c r="N14">
        <v>294637</v>
      </c>
      <c r="O14" s="2">
        <f t="shared" si="6"/>
        <v>1.2086824353525327E-2</v>
      </c>
      <c r="P14">
        <v>285051</v>
      </c>
      <c r="Q14" s="2">
        <f t="shared" si="7"/>
        <v>1.1887982195072241E-2</v>
      </c>
    </row>
    <row r="15" spans="1:17" x14ac:dyDescent="0.3">
      <c r="A15" s="22" t="s">
        <v>58</v>
      </c>
      <c r="B15">
        <v>329817</v>
      </c>
      <c r="C15" s="2">
        <f t="shared" si="0"/>
        <v>1.2549913108317405E-2</v>
      </c>
      <c r="D15">
        <v>327204</v>
      </c>
      <c r="E15" s="2">
        <f t="shared" si="1"/>
        <v>1.2701591138217514E-2</v>
      </c>
      <c r="F15">
        <v>324160</v>
      </c>
      <c r="G15" s="2">
        <f t="shared" si="2"/>
        <v>1.2652311429682699E-2</v>
      </c>
      <c r="H15">
        <v>320936</v>
      </c>
      <c r="I15" s="2">
        <f t="shared" si="3"/>
        <v>1.2580299680945449E-2</v>
      </c>
      <c r="J15">
        <v>310634</v>
      </c>
      <c r="K15" s="2">
        <f t="shared" si="4"/>
        <v>1.2357611127061444E-2</v>
      </c>
      <c r="L15">
        <v>296906</v>
      </c>
      <c r="M15" s="2">
        <f t="shared" si="5"/>
        <v>1.1996030925296297E-2</v>
      </c>
      <c r="N15">
        <v>286867</v>
      </c>
      <c r="O15" s="2">
        <f t="shared" si="6"/>
        <v>1.1768077470999059E-2</v>
      </c>
      <c r="P15">
        <v>281464</v>
      </c>
      <c r="Q15" s="2">
        <f t="shared" si="7"/>
        <v>1.1738387237911157E-2</v>
      </c>
    </row>
    <row r="16" spans="1:17" x14ac:dyDescent="0.3">
      <c r="A16" s="22" t="s">
        <v>59</v>
      </c>
      <c r="B16">
        <v>329922</v>
      </c>
      <c r="C16" s="2">
        <f t="shared" si="0"/>
        <v>1.2553908478102387E-2</v>
      </c>
      <c r="D16">
        <v>325437</v>
      </c>
      <c r="E16" s="2">
        <f t="shared" si="1"/>
        <v>1.2632998726323924E-2</v>
      </c>
      <c r="F16">
        <v>322246</v>
      </c>
      <c r="G16" s="2">
        <f t="shared" si="2"/>
        <v>1.2577605963010646E-2</v>
      </c>
      <c r="H16">
        <v>312989</v>
      </c>
      <c r="I16" s="2">
        <f t="shared" si="3"/>
        <v>1.2268786975719256E-2</v>
      </c>
      <c r="J16">
        <v>299022</v>
      </c>
      <c r="K16" s="2">
        <f t="shared" si="4"/>
        <v>1.1895663689216785E-2</v>
      </c>
      <c r="L16">
        <v>288926</v>
      </c>
      <c r="M16" s="2">
        <f t="shared" si="5"/>
        <v>1.1673611281422936E-2</v>
      </c>
      <c r="N16">
        <v>283201</v>
      </c>
      <c r="O16" s="2">
        <f t="shared" si="6"/>
        <v>1.1617688015227978E-2</v>
      </c>
      <c r="P16">
        <v>279529</v>
      </c>
      <c r="Q16" s="2">
        <f t="shared" si="7"/>
        <v>1.165768853645961E-2</v>
      </c>
    </row>
    <row r="17" spans="1:17" x14ac:dyDescent="0.3">
      <c r="A17" s="22" t="s">
        <v>60</v>
      </c>
      <c r="B17">
        <v>328235</v>
      </c>
      <c r="C17" s="2">
        <f t="shared" si="0"/>
        <v>1.2489716203557013E-2</v>
      </c>
      <c r="D17">
        <v>323412</v>
      </c>
      <c r="E17" s="2">
        <f t="shared" si="1"/>
        <v>1.2554391123559622E-2</v>
      </c>
      <c r="F17">
        <v>314102</v>
      </c>
      <c r="G17" s="2">
        <f t="shared" si="2"/>
        <v>1.2259736934495913E-2</v>
      </c>
      <c r="H17">
        <v>301349</v>
      </c>
      <c r="I17" s="2">
        <f t="shared" si="3"/>
        <v>1.1812513175689951E-2</v>
      </c>
      <c r="J17">
        <v>291069</v>
      </c>
      <c r="K17" s="2">
        <f t="shared" si="4"/>
        <v>1.1579278228212775E-2</v>
      </c>
      <c r="L17">
        <v>285256</v>
      </c>
      <c r="M17" s="2">
        <f t="shared" si="5"/>
        <v>1.1525330568012505E-2</v>
      </c>
      <c r="N17">
        <v>281523</v>
      </c>
      <c r="O17" s="2">
        <f t="shared" si="6"/>
        <v>1.1548851815887043E-2</v>
      </c>
      <c r="P17">
        <v>282008</v>
      </c>
      <c r="Q17" s="2">
        <f t="shared" si="7"/>
        <v>1.1761074624779188E-2</v>
      </c>
    </row>
    <row r="18" spans="1:17" x14ac:dyDescent="0.3">
      <c r="A18" s="22" t="s">
        <v>61</v>
      </c>
      <c r="B18">
        <v>326446</v>
      </c>
      <c r="C18" s="2">
        <f t="shared" si="0"/>
        <v>1.2421642712649086E-2</v>
      </c>
      <c r="D18">
        <v>315168</v>
      </c>
      <c r="E18" s="2">
        <f t="shared" si="1"/>
        <v>1.2234370838528066E-2</v>
      </c>
      <c r="F18">
        <v>302354</v>
      </c>
      <c r="G18" s="2">
        <f t="shared" si="2"/>
        <v>1.1801199932164002E-2</v>
      </c>
      <c r="H18">
        <v>293439</v>
      </c>
      <c r="I18" s="2">
        <f t="shared" si="3"/>
        <v>1.1502450825326395E-2</v>
      </c>
      <c r="J18">
        <v>287631</v>
      </c>
      <c r="K18" s="2">
        <f t="shared" si="4"/>
        <v>1.1442508051558458E-2</v>
      </c>
      <c r="L18">
        <v>284234</v>
      </c>
      <c r="M18" s="2">
        <f t="shared" si="5"/>
        <v>1.1484038227656793E-2</v>
      </c>
      <c r="N18">
        <v>284953</v>
      </c>
      <c r="O18" s="2">
        <f t="shared" si="6"/>
        <v>1.1689559899164403E-2</v>
      </c>
      <c r="P18">
        <v>286114</v>
      </c>
      <c r="Q18" s="2">
        <f t="shared" si="7"/>
        <v>1.1932314349926502E-2</v>
      </c>
    </row>
    <row r="19" spans="1:17" x14ac:dyDescent="0.3">
      <c r="A19" s="22" t="s">
        <v>62</v>
      </c>
      <c r="B19">
        <v>318271</v>
      </c>
      <c r="C19" s="2">
        <f t="shared" si="0"/>
        <v>1.2110574636532648E-2</v>
      </c>
      <c r="D19">
        <v>303314</v>
      </c>
      <c r="E19" s="2">
        <f t="shared" si="1"/>
        <v>1.177421551844509E-2</v>
      </c>
      <c r="F19">
        <v>294230</v>
      </c>
      <c r="G19" s="2">
        <f t="shared" si="2"/>
        <v>1.1484111525035602E-2</v>
      </c>
      <c r="H19">
        <v>289914</v>
      </c>
      <c r="I19" s="2">
        <f t="shared" si="3"/>
        <v>1.1364275125575252E-2</v>
      </c>
      <c r="J19">
        <v>286966</v>
      </c>
      <c r="K19" s="2">
        <f t="shared" si="4"/>
        <v>1.1416053087196875E-2</v>
      </c>
      <c r="L19">
        <v>288041</v>
      </c>
      <c r="M19" s="2">
        <f t="shared" si="5"/>
        <v>1.1637854215655025E-2</v>
      </c>
      <c r="N19">
        <v>289954</v>
      </c>
      <c r="O19" s="2">
        <f t="shared" si="6"/>
        <v>1.1894714745948684E-2</v>
      </c>
      <c r="P19">
        <v>288014</v>
      </c>
      <c r="Q19" s="2">
        <f t="shared" si="7"/>
        <v>1.2011553384943524E-2</v>
      </c>
    </row>
    <row r="20" spans="1:17" x14ac:dyDescent="0.3">
      <c r="A20" s="22" t="s">
        <v>63</v>
      </c>
      <c r="B20">
        <v>307324</v>
      </c>
      <c r="C20" s="2">
        <f t="shared" si="0"/>
        <v>1.1694028798092695E-2</v>
      </c>
      <c r="D20">
        <v>294998</v>
      </c>
      <c r="E20" s="2">
        <f t="shared" si="1"/>
        <v>1.1451400296426358E-2</v>
      </c>
      <c r="F20">
        <v>290170</v>
      </c>
      <c r="G20" s="2">
        <f t="shared" si="2"/>
        <v>1.1325645383610035E-2</v>
      </c>
      <c r="H20">
        <v>289917</v>
      </c>
      <c r="I20" s="2">
        <f t="shared" si="3"/>
        <v>1.1364392721915466E-2</v>
      </c>
      <c r="J20">
        <v>292575</v>
      </c>
      <c r="K20" s="2">
        <f t="shared" si="4"/>
        <v>1.1639189771563968E-2</v>
      </c>
      <c r="L20">
        <v>294537</v>
      </c>
      <c r="M20" s="2">
        <f t="shared" si="5"/>
        <v>1.1900315118737903E-2</v>
      </c>
      <c r="N20">
        <v>293033</v>
      </c>
      <c r="O20" s="2">
        <f t="shared" si="6"/>
        <v>1.2021023838779878E-2</v>
      </c>
      <c r="P20">
        <v>290357</v>
      </c>
      <c r="Q20" s="2">
        <f t="shared" si="7"/>
        <v>1.2109267626546094E-2</v>
      </c>
    </row>
    <row r="21" spans="1:17" x14ac:dyDescent="0.3">
      <c r="A21" s="22" t="s">
        <v>64</v>
      </c>
      <c r="B21">
        <v>305309</v>
      </c>
      <c r="C21" s="2">
        <f t="shared" si="0"/>
        <v>1.1617355749361853E-2</v>
      </c>
      <c r="D21">
        <v>291104</v>
      </c>
      <c r="E21" s="2">
        <f t="shared" si="1"/>
        <v>1.1300240787703301E-2</v>
      </c>
      <c r="F21">
        <v>290677</v>
      </c>
      <c r="G21" s="2">
        <f t="shared" si="2"/>
        <v>1.1345434135753571E-2</v>
      </c>
      <c r="H21">
        <v>300024</v>
      </c>
      <c r="I21" s="2">
        <f t="shared" si="3"/>
        <v>1.176057479209555E-2</v>
      </c>
      <c r="J21">
        <v>305713</v>
      </c>
      <c r="K21" s="2">
        <f t="shared" si="4"/>
        <v>1.2161844390785732E-2</v>
      </c>
      <c r="L21">
        <v>302509</v>
      </c>
      <c r="M21" s="2">
        <f t="shared" si="5"/>
        <v>1.2222411534898109E-2</v>
      </c>
      <c r="N21">
        <v>299337</v>
      </c>
      <c r="O21" s="2">
        <f t="shared" si="6"/>
        <v>1.2279631348103634E-2</v>
      </c>
      <c r="P21">
        <v>297608</v>
      </c>
      <c r="Q21" s="2">
        <f t="shared" si="7"/>
        <v>1.2411668807024216E-2</v>
      </c>
    </row>
    <row r="22" spans="1:17" x14ac:dyDescent="0.3">
      <c r="A22" s="22" t="s">
        <v>65</v>
      </c>
      <c r="B22">
        <v>310812</v>
      </c>
      <c r="C22" s="2">
        <f t="shared" si="0"/>
        <v>1.1826751177235707E-2</v>
      </c>
      <c r="D22">
        <v>292723</v>
      </c>
      <c r="E22" s="2">
        <f t="shared" si="1"/>
        <v>1.1363088051345477E-2</v>
      </c>
      <c r="F22">
        <v>301141</v>
      </c>
      <c r="G22" s="2">
        <f t="shared" si="2"/>
        <v>1.1753855245082915E-2</v>
      </c>
      <c r="H22">
        <v>316413</v>
      </c>
      <c r="I22" s="2">
        <f t="shared" si="3"/>
        <v>1.2403003598683203E-2</v>
      </c>
      <c r="J22">
        <v>318747</v>
      </c>
      <c r="K22" s="2">
        <f t="shared" si="4"/>
        <v>1.2680361692272752E-2</v>
      </c>
      <c r="L22">
        <v>312584</v>
      </c>
      <c r="M22" s="2">
        <f t="shared" si="5"/>
        <v>1.2629476436154264E-2</v>
      </c>
      <c r="N22">
        <v>310113</v>
      </c>
      <c r="O22" s="2">
        <f t="shared" si="6"/>
        <v>1.2721692661630412E-2</v>
      </c>
      <c r="P22">
        <v>309515</v>
      </c>
      <c r="Q22" s="2">
        <f t="shared" si="7"/>
        <v>1.2908247328049313E-2</v>
      </c>
    </row>
    <row r="23" spans="1:17" x14ac:dyDescent="0.3">
      <c r="A23" s="22" t="s">
        <v>66</v>
      </c>
      <c r="B23">
        <v>316330</v>
      </c>
      <c r="C23" s="2">
        <f t="shared" si="0"/>
        <v>1.20367173722217E-2</v>
      </c>
      <c r="D23">
        <v>303254</v>
      </c>
      <c r="E23" s="2">
        <f t="shared" si="1"/>
        <v>1.177188640428911E-2</v>
      </c>
      <c r="F23">
        <v>315393</v>
      </c>
      <c r="G23" s="2">
        <f t="shared" si="2"/>
        <v>1.2310126044983698E-2</v>
      </c>
      <c r="H23">
        <v>325861</v>
      </c>
      <c r="I23" s="2">
        <f t="shared" si="3"/>
        <v>1.2773353672796337E-2</v>
      </c>
      <c r="J23">
        <v>326680</v>
      </c>
      <c r="K23" s="2">
        <f t="shared" si="4"/>
        <v>1.2995951515250849E-2</v>
      </c>
      <c r="L23">
        <v>321890</v>
      </c>
      <c r="M23" s="2">
        <f t="shared" si="5"/>
        <v>1.3005471073483274E-2</v>
      </c>
      <c r="N23">
        <v>321072</v>
      </c>
      <c r="O23" s="2">
        <f t="shared" si="6"/>
        <v>1.3171261141116301E-2</v>
      </c>
      <c r="P23">
        <v>322727</v>
      </c>
      <c r="Q23" s="2">
        <f t="shared" si="7"/>
        <v>1.3459250554704524E-2</v>
      </c>
    </row>
    <row r="24" spans="1:17" x14ac:dyDescent="0.3">
      <c r="A24" s="22" t="s">
        <v>67</v>
      </c>
      <c r="B24">
        <v>326043</v>
      </c>
      <c r="C24" s="2">
        <f t="shared" si="0"/>
        <v>1.2406308102902918E-2</v>
      </c>
      <c r="D24">
        <v>316256</v>
      </c>
      <c r="E24" s="2">
        <f t="shared" si="1"/>
        <v>1.2276605441889825E-2</v>
      </c>
      <c r="F24">
        <v>322578</v>
      </c>
      <c r="G24" s="2">
        <f t="shared" si="2"/>
        <v>1.2590564278023771E-2</v>
      </c>
      <c r="H24">
        <v>331087</v>
      </c>
      <c r="I24" s="2">
        <f t="shared" si="3"/>
        <v>1.2978206497448668E-2</v>
      </c>
      <c r="J24">
        <v>333470</v>
      </c>
      <c r="K24" s="2">
        <f t="shared" si="4"/>
        <v>1.3266070625048062E-2</v>
      </c>
      <c r="L24">
        <v>330704</v>
      </c>
      <c r="M24" s="2">
        <f t="shared" si="5"/>
        <v>1.3361587206453177E-2</v>
      </c>
      <c r="N24">
        <v>332581</v>
      </c>
      <c r="O24" s="2">
        <f t="shared" si="6"/>
        <v>1.3643392141244333E-2</v>
      </c>
      <c r="P24">
        <v>330623</v>
      </c>
      <c r="Q24" s="2">
        <f t="shared" si="7"/>
        <v>1.378855130233316E-2</v>
      </c>
    </row>
    <row r="25" spans="1:17" x14ac:dyDescent="0.3">
      <c r="A25" s="22" t="s">
        <v>68</v>
      </c>
      <c r="B25">
        <v>338724</v>
      </c>
      <c r="C25" s="2">
        <f t="shared" si="0"/>
        <v>1.2888834619506285E-2</v>
      </c>
      <c r="D25">
        <v>322421</v>
      </c>
      <c r="E25" s="2">
        <f t="shared" si="1"/>
        <v>1.2515921921416697E-2</v>
      </c>
      <c r="F25">
        <v>327574</v>
      </c>
      <c r="G25" s="2">
        <f t="shared" si="2"/>
        <v>1.2785563500329715E-2</v>
      </c>
      <c r="H25">
        <v>340890</v>
      </c>
      <c r="I25" s="2">
        <f t="shared" si="3"/>
        <v>1.3362472138487095E-2</v>
      </c>
      <c r="J25">
        <v>344831</v>
      </c>
      <c r="K25" s="2">
        <f t="shared" si="4"/>
        <v>1.371803280566752E-2</v>
      </c>
      <c r="L25">
        <v>344737</v>
      </c>
      <c r="M25" s="2">
        <f t="shared" si="5"/>
        <v>1.3928569018793389E-2</v>
      </c>
      <c r="N25">
        <v>342824</v>
      </c>
      <c r="O25" s="2">
        <f t="shared" si="6"/>
        <v>1.4063588321130633E-2</v>
      </c>
      <c r="P25">
        <v>335092</v>
      </c>
      <c r="Q25" s="2">
        <f t="shared" si="7"/>
        <v>1.3974929853644251E-2</v>
      </c>
    </row>
    <row r="26" spans="1:17" x14ac:dyDescent="0.3">
      <c r="A26" s="22" t="s">
        <v>69</v>
      </c>
      <c r="B26">
        <v>345477</v>
      </c>
      <c r="C26" s="2">
        <f t="shared" si="0"/>
        <v>1.3145793973391827E-2</v>
      </c>
      <c r="D26">
        <v>326620</v>
      </c>
      <c r="E26" s="2">
        <f t="shared" si="1"/>
        <v>1.2678921093765982E-2</v>
      </c>
      <c r="F26">
        <v>337459</v>
      </c>
      <c r="G26" s="2">
        <f t="shared" si="2"/>
        <v>1.3171385620524723E-2</v>
      </c>
      <c r="H26">
        <v>354373</v>
      </c>
      <c r="I26" s="2">
        <f t="shared" si="3"/>
        <v>1.3890989290187707E-2</v>
      </c>
      <c r="J26">
        <v>360456</v>
      </c>
      <c r="K26" s="2">
        <f t="shared" si="4"/>
        <v>1.4339625013411473E-2</v>
      </c>
      <c r="L26">
        <v>357460</v>
      </c>
      <c r="M26" s="2">
        <f t="shared" si="5"/>
        <v>1.4442622293104264E-2</v>
      </c>
      <c r="N26">
        <v>349451</v>
      </c>
      <c r="O26" s="2">
        <f t="shared" si="6"/>
        <v>1.4335446183486047E-2</v>
      </c>
      <c r="P26">
        <v>342509</v>
      </c>
      <c r="Q26" s="2">
        <f t="shared" si="7"/>
        <v>1.4284254023497544E-2</v>
      </c>
    </row>
    <row r="27" spans="1:17" x14ac:dyDescent="0.3">
      <c r="A27" s="22" t="s">
        <v>70</v>
      </c>
      <c r="B27">
        <v>350223</v>
      </c>
      <c r="C27" s="2">
        <f t="shared" si="0"/>
        <v>1.3326384687673002E-2</v>
      </c>
      <c r="D27">
        <v>335138</v>
      </c>
      <c r="E27" s="2">
        <f t="shared" si="1"/>
        <v>1.300957766677651E-2</v>
      </c>
      <c r="F27">
        <v>349220</v>
      </c>
      <c r="G27" s="2">
        <f t="shared" si="2"/>
        <v>1.3630430026757749E-2</v>
      </c>
      <c r="H27">
        <v>367228</v>
      </c>
      <c r="I27" s="2">
        <f t="shared" si="3"/>
        <v>1.4394889608003576E-2</v>
      </c>
      <c r="J27">
        <v>369349</v>
      </c>
      <c r="K27" s="2">
        <f t="shared" si="4"/>
        <v>1.469340546163336E-2</v>
      </c>
      <c r="L27">
        <v>361343</v>
      </c>
      <c r="M27" s="2">
        <f t="shared" si="5"/>
        <v>1.459950894437748E-2</v>
      </c>
      <c r="N27">
        <v>354612</v>
      </c>
      <c r="O27" s="2">
        <f t="shared" si="6"/>
        <v>1.4547164672638953E-2</v>
      </c>
      <c r="P27">
        <v>351294</v>
      </c>
      <c r="Q27" s="2">
        <f t="shared" si="7"/>
        <v>1.4650630298563092E-2</v>
      </c>
    </row>
    <row r="28" spans="1:17" x14ac:dyDescent="0.3">
      <c r="A28" s="22" t="s">
        <v>71</v>
      </c>
      <c r="B28">
        <v>358157</v>
      </c>
      <c r="C28" s="2">
        <f t="shared" si="0"/>
        <v>1.3628282438854385E-2</v>
      </c>
      <c r="D28">
        <v>345793</v>
      </c>
      <c r="E28" s="2">
        <f t="shared" si="1"/>
        <v>1.3423189522309168E-2</v>
      </c>
      <c r="F28">
        <v>360192</v>
      </c>
      <c r="G28" s="2">
        <f t="shared" si="2"/>
        <v>1.4058678919299947E-2</v>
      </c>
      <c r="H28">
        <v>373872</v>
      </c>
      <c r="I28" s="2">
        <f t="shared" si="3"/>
        <v>1.4655326302796935E-2</v>
      </c>
      <c r="J28">
        <v>370022</v>
      </c>
      <c r="K28" s="2">
        <f t="shared" si="4"/>
        <v>1.4720178681205308E-2</v>
      </c>
      <c r="L28">
        <v>363488</v>
      </c>
      <c r="M28" s="2">
        <f t="shared" si="5"/>
        <v>1.4686174374967501E-2</v>
      </c>
      <c r="N28">
        <v>360821</v>
      </c>
      <c r="O28" s="2">
        <f t="shared" si="6"/>
        <v>1.4801875019306339E-2</v>
      </c>
      <c r="P28">
        <v>359489</v>
      </c>
      <c r="Q28" s="2">
        <f t="shared" si="7"/>
        <v>1.4992400768018091E-2</v>
      </c>
    </row>
    <row r="29" spans="1:17" x14ac:dyDescent="0.3">
      <c r="A29" s="22" t="s">
        <v>72</v>
      </c>
      <c r="B29">
        <v>366797</v>
      </c>
      <c r="C29" s="2">
        <f t="shared" si="0"/>
        <v>1.395704429544717E-2</v>
      </c>
      <c r="D29">
        <v>357005</v>
      </c>
      <c r="E29" s="2">
        <f t="shared" si="1"/>
        <v>1.3858423320923166E-2</v>
      </c>
      <c r="F29">
        <v>366807</v>
      </c>
      <c r="G29" s="2">
        <f t="shared" si="2"/>
        <v>1.4316869442829535E-2</v>
      </c>
      <c r="H29">
        <v>375050</v>
      </c>
      <c r="I29" s="2">
        <f t="shared" si="3"/>
        <v>1.4701502465720863E-2</v>
      </c>
      <c r="J29">
        <v>371343</v>
      </c>
      <c r="K29" s="2">
        <f t="shared" si="4"/>
        <v>1.4772730572816813E-2</v>
      </c>
      <c r="L29">
        <v>368942</v>
      </c>
      <c r="M29" s="2">
        <f t="shared" si="5"/>
        <v>1.4906534868411776E-2</v>
      </c>
      <c r="N29">
        <v>367769</v>
      </c>
      <c r="O29" s="2">
        <f t="shared" si="6"/>
        <v>1.5086901189163804E-2</v>
      </c>
      <c r="P29">
        <v>360649</v>
      </c>
      <c r="Q29" s="2">
        <f t="shared" si="7"/>
        <v>1.5040778284133747E-2</v>
      </c>
    </row>
    <row r="30" spans="1:17" x14ac:dyDescent="0.3">
      <c r="A30" s="22" t="s">
        <v>73</v>
      </c>
      <c r="B30">
        <v>375791</v>
      </c>
      <c r="C30" s="2">
        <f t="shared" si="0"/>
        <v>1.4299276255886464E-2</v>
      </c>
      <c r="D30">
        <v>364180</v>
      </c>
      <c r="E30" s="2">
        <f t="shared" si="1"/>
        <v>1.4136946555409024E-2</v>
      </c>
      <c r="F30">
        <v>369244</v>
      </c>
      <c r="G30" s="2">
        <f t="shared" si="2"/>
        <v>1.4411988158754191E-2</v>
      </c>
      <c r="H30">
        <v>376971</v>
      </c>
      <c r="I30" s="2">
        <f t="shared" si="3"/>
        <v>1.4776803322237726E-2</v>
      </c>
      <c r="J30">
        <v>376215</v>
      </c>
      <c r="K30" s="2">
        <f t="shared" si="4"/>
        <v>1.4966547995929039E-2</v>
      </c>
      <c r="L30">
        <v>375088</v>
      </c>
      <c r="M30" s="2">
        <f t="shared" si="5"/>
        <v>1.5154854559044067E-2</v>
      </c>
      <c r="N30">
        <v>368173</v>
      </c>
      <c r="O30" s="2">
        <f t="shared" si="6"/>
        <v>1.5103474386144577E-2</v>
      </c>
      <c r="P30">
        <v>358548</v>
      </c>
      <c r="Q30" s="2">
        <f t="shared" si="7"/>
        <v>1.4953156593307029E-2</v>
      </c>
    </row>
    <row r="31" spans="1:17" x14ac:dyDescent="0.3">
      <c r="A31" s="22" t="s">
        <v>74</v>
      </c>
      <c r="B31">
        <v>380798</v>
      </c>
      <c r="C31" s="2">
        <f t="shared" si="0"/>
        <v>1.448979831791888E-2</v>
      </c>
      <c r="D31">
        <v>367271</v>
      </c>
      <c r="E31" s="2">
        <f t="shared" si="1"/>
        <v>1.4256934753011225E-2</v>
      </c>
      <c r="F31">
        <v>372471</v>
      </c>
      <c r="G31" s="2">
        <f t="shared" si="2"/>
        <v>1.4537941419438994E-2</v>
      </c>
      <c r="H31">
        <v>382106</v>
      </c>
      <c r="I31" s="2">
        <f t="shared" si="3"/>
        <v>1.4978089057903576E-2</v>
      </c>
      <c r="J31">
        <v>381516</v>
      </c>
      <c r="K31" s="2">
        <f t="shared" si="4"/>
        <v>1.5177431854697082E-2</v>
      </c>
      <c r="L31">
        <v>374708</v>
      </c>
      <c r="M31" s="2">
        <f t="shared" si="5"/>
        <v>1.5139501242669145E-2</v>
      </c>
      <c r="N31">
        <v>365675</v>
      </c>
      <c r="O31" s="2">
        <f t="shared" si="6"/>
        <v>1.5000999519664446E-2</v>
      </c>
      <c r="P31">
        <v>358012</v>
      </c>
      <c r="Q31" s="2">
        <f t="shared" si="7"/>
        <v>1.4930802844481174E-2</v>
      </c>
    </row>
    <row r="32" spans="1:17" x14ac:dyDescent="0.3">
      <c r="A32" s="22" t="s">
        <v>75</v>
      </c>
      <c r="B32">
        <v>382119</v>
      </c>
      <c r="C32" s="2">
        <f t="shared" si="0"/>
        <v>1.4540063874928032E-2</v>
      </c>
      <c r="D32">
        <v>370996</v>
      </c>
      <c r="E32" s="2">
        <f t="shared" si="1"/>
        <v>1.4401533923528272E-2</v>
      </c>
      <c r="F32">
        <v>378646</v>
      </c>
      <c r="G32" s="2">
        <f t="shared" si="2"/>
        <v>1.4778958272469259E-2</v>
      </c>
      <c r="H32">
        <v>387028</v>
      </c>
      <c r="I32" s="2">
        <f t="shared" si="3"/>
        <v>1.5171025453414248E-2</v>
      </c>
      <c r="J32">
        <v>380474</v>
      </c>
      <c r="K32" s="2">
        <f t="shared" si="4"/>
        <v>1.5135979113547054E-2</v>
      </c>
      <c r="L32">
        <v>371654</v>
      </c>
      <c r="M32" s="2">
        <f t="shared" si="5"/>
        <v>1.5016109063171745E-2</v>
      </c>
      <c r="N32">
        <v>364695</v>
      </c>
      <c r="O32" s="2">
        <f t="shared" si="6"/>
        <v>1.496079721015663E-2</v>
      </c>
      <c r="P32">
        <v>359900</v>
      </c>
      <c r="Q32" s="2">
        <f t="shared" si="7"/>
        <v>1.5009541422434932E-2</v>
      </c>
    </row>
    <row r="33" spans="1:17" x14ac:dyDescent="0.3">
      <c r="A33" s="22" t="s">
        <v>76</v>
      </c>
      <c r="B33">
        <v>384352</v>
      </c>
      <c r="C33" s="2">
        <f t="shared" si="0"/>
        <v>1.4625032072355309E-2</v>
      </c>
      <c r="D33">
        <v>377550</v>
      </c>
      <c r="E33" s="2">
        <f t="shared" si="1"/>
        <v>1.4655950826499745E-2</v>
      </c>
      <c r="F33">
        <v>384066</v>
      </c>
      <c r="G33" s="2">
        <f t="shared" si="2"/>
        <v>1.4990506668165459E-2</v>
      </c>
      <c r="H33">
        <v>385250</v>
      </c>
      <c r="I33" s="2">
        <f t="shared" si="3"/>
        <v>1.5101330022447573E-2</v>
      </c>
      <c r="J33">
        <v>376806</v>
      </c>
      <c r="K33" s="2">
        <f t="shared" si="4"/>
        <v>1.4990059099594746E-2</v>
      </c>
      <c r="L33">
        <v>370283</v>
      </c>
      <c r="M33" s="2">
        <f t="shared" si="5"/>
        <v>1.4960715913829593E-2</v>
      </c>
      <c r="N33">
        <v>365726</v>
      </c>
      <c r="O33" s="2">
        <f t="shared" si="6"/>
        <v>1.5003091680669446E-2</v>
      </c>
      <c r="P33">
        <v>361171</v>
      </c>
      <c r="Q33" s="2">
        <f t="shared" si="7"/>
        <v>1.5062548166385793E-2</v>
      </c>
    </row>
    <row r="34" spans="1:17" x14ac:dyDescent="0.3">
      <c r="A34" s="22" t="s">
        <v>77</v>
      </c>
      <c r="B34">
        <v>389120</v>
      </c>
      <c r="C34" s="2">
        <f t="shared" si="0"/>
        <v>1.4806459911734291E-2</v>
      </c>
      <c r="D34">
        <v>383083</v>
      </c>
      <c r="E34" s="2">
        <f t="shared" si="1"/>
        <v>1.4870733970250303E-2</v>
      </c>
      <c r="F34">
        <v>382689</v>
      </c>
      <c r="G34" s="2">
        <f t="shared" si="2"/>
        <v>1.4936760885716443E-2</v>
      </c>
      <c r="H34">
        <v>380861</v>
      </c>
      <c r="I34" s="2">
        <f t="shared" si="3"/>
        <v>1.4929286576714874E-2</v>
      </c>
      <c r="J34">
        <v>374731</v>
      </c>
      <c r="K34" s="2">
        <f t="shared" si="4"/>
        <v>1.4907511654406349E-2</v>
      </c>
      <c r="L34">
        <v>370557</v>
      </c>
      <c r="M34" s="2">
        <f t="shared" si="5"/>
        <v>1.4971786463005194E-2</v>
      </c>
      <c r="N34">
        <v>365951</v>
      </c>
      <c r="O34" s="2">
        <f t="shared" si="6"/>
        <v>1.5012321802750321E-2</v>
      </c>
      <c r="P34">
        <v>358990</v>
      </c>
      <c r="Q34" s="2">
        <f t="shared" si="7"/>
        <v>1.4971590095137304E-2</v>
      </c>
    </row>
    <row r="35" spans="1:17" x14ac:dyDescent="0.3">
      <c r="A35" s="22" t="s">
        <v>78</v>
      </c>
      <c r="B35">
        <v>392908</v>
      </c>
      <c r="C35" s="2">
        <f t="shared" ref="C35:C66" si="8">B35/B$107</f>
        <v>1.4950597633120108E-2</v>
      </c>
      <c r="D35">
        <v>381709</v>
      </c>
      <c r="E35" s="2">
        <f t="shared" ref="E35:E66" si="9">D35/D$107</f>
        <v>1.4817397256078377E-2</v>
      </c>
      <c r="F35">
        <v>378861</v>
      </c>
      <c r="G35" s="2">
        <f t="shared" ref="G35:G66" si="10">F35/F$107</f>
        <v>1.4787349952372337E-2</v>
      </c>
      <c r="H35">
        <v>378429</v>
      </c>
      <c r="I35" s="2">
        <f t="shared" ref="I35:I66" si="11">H35/H$107</f>
        <v>1.4833955143581604E-2</v>
      </c>
      <c r="J35">
        <v>374594</v>
      </c>
      <c r="K35" s="2">
        <f t="shared" ref="K35:K66" si="12">J35/J$107</f>
        <v>1.490206153392885E-2</v>
      </c>
      <c r="L35">
        <v>370292</v>
      </c>
      <c r="M35" s="2">
        <f t="shared" ref="M35:M66" si="13">L35/L$107</f>
        <v>1.4961079545006894E-2</v>
      </c>
      <c r="N35">
        <v>363463</v>
      </c>
      <c r="O35" s="2">
        <f t="shared" ref="O35:O66" si="14">N35/N$107</f>
        <v>1.4910257163918231E-2</v>
      </c>
      <c r="P35">
        <v>357067</v>
      </c>
      <c r="Q35" s="2">
        <f t="shared" ref="Q35:Q66" si="15">P35/P$107</f>
        <v>1.4891391850749024E-2</v>
      </c>
    </row>
    <row r="36" spans="1:17" x14ac:dyDescent="0.3">
      <c r="A36" s="22" t="s">
        <v>79</v>
      </c>
      <c r="B36">
        <v>390455</v>
      </c>
      <c r="C36" s="2">
        <f t="shared" si="8"/>
        <v>1.4857258184714773E-2</v>
      </c>
      <c r="D36">
        <v>378448</v>
      </c>
      <c r="E36" s="2">
        <f t="shared" si="9"/>
        <v>1.4690809901700902E-2</v>
      </c>
      <c r="F36">
        <v>377132</v>
      </c>
      <c r="G36" s="2">
        <f t="shared" si="10"/>
        <v>1.4719865233523864E-2</v>
      </c>
      <c r="H36">
        <v>378558</v>
      </c>
      <c r="I36" s="2">
        <f t="shared" si="11"/>
        <v>1.4839011786210794E-2</v>
      </c>
      <c r="J36">
        <v>374474</v>
      </c>
      <c r="K36" s="2">
        <f t="shared" si="12"/>
        <v>1.4897287705773376E-2</v>
      </c>
      <c r="L36">
        <v>367985</v>
      </c>
      <c r="M36" s="2">
        <f t="shared" si="13"/>
        <v>1.4867868753225459E-2</v>
      </c>
      <c r="N36">
        <v>361780</v>
      </c>
      <c r="O36" s="2">
        <f t="shared" si="14"/>
        <v>1.4841215850753275E-2</v>
      </c>
      <c r="P36">
        <v>350992</v>
      </c>
      <c r="Q36" s="2">
        <f t="shared" si="15"/>
        <v>1.4638035462470913E-2</v>
      </c>
    </row>
    <row r="37" spans="1:17" x14ac:dyDescent="0.3">
      <c r="A37" s="22" t="s">
        <v>80</v>
      </c>
      <c r="B37">
        <v>386195</v>
      </c>
      <c r="C37" s="2">
        <f t="shared" si="8"/>
        <v>1.4695160324866941E-2</v>
      </c>
      <c r="D37">
        <v>377292</v>
      </c>
      <c r="E37" s="2">
        <f t="shared" si="9"/>
        <v>1.4645935635629034E-2</v>
      </c>
      <c r="F37">
        <v>378001</v>
      </c>
      <c r="G37" s="2">
        <f t="shared" si="10"/>
        <v>1.4753783232760026E-2</v>
      </c>
      <c r="H37">
        <v>378483</v>
      </c>
      <c r="I37" s="2">
        <f t="shared" si="11"/>
        <v>1.4836071877705451E-2</v>
      </c>
      <c r="J37">
        <v>371929</v>
      </c>
      <c r="K37" s="2">
        <f t="shared" si="12"/>
        <v>1.4796042766976041E-2</v>
      </c>
      <c r="L37">
        <v>366124</v>
      </c>
      <c r="M37" s="2">
        <f t="shared" si="13"/>
        <v>1.4792677906452487E-2</v>
      </c>
      <c r="N37">
        <v>355390</v>
      </c>
      <c r="O37" s="2">
        <f t="shared" si="14"/>
        <v>1.4579080383656382E-2</v>
      </c>
      <c r="P37">
        <v>342316</v>
      </c>
      <c r="Q37" s="2">
        <f t="shared" si="15"/>
        <v>1.4276205005730024E-2</v>
      </c>
    </row>
    <row r="38" spans="1:17" x14ac:dyDescent="0.3">
      <c r="A38" s="22" t="s">
        <v>81</v>
      </c>
      <c r="B38">
        <v>384083</v>
      </c>
      <c r="C38" s="2">
        <f t="shared" si="8"/>
        <v>1.4614796315477595E-2</v>
      </c>
      <c r="D38">
        <v>378322</v>
      </c>
      <c r="E38" s="2">
        <f t="shared" si="9"/>
        <v>1.4685918761973345E-2</v>
      </c>
      <c r="F38">
        <v>378320</v>
      </c>
      <c r="G38" s="2">
        <f t="shared" si="10"/>
        <v>1.4766234143872034E-2</v>
      </c>
      <c r="H38">
        <v>375671</v>
      </c>
      <c r="I38" s="2">
        <f t="shared" si="11"/>
        <v>1.4725844908145106E-2</v>
      </c>
      <c r="J38">
        <v>369707</v>
      </c>
      <c r="K38" s="2">
        <f t="shared" si="12"/>
        <v>1.4707647382297189E-2</v>
      </c>
      <c r="L38">
        <v>359493</v>
      </c>
      <c r="M38" s="2">
        <f t="shared" si="13"/>
        <v>1.4524762535710096E-2</v>
      </c>
      <c r="N38">
        <v>345945</v>
      </c>
      <c r="O38" s="2">
        <f t="shared" si="14"/>
        <v>1.4191620370083591E-2</v>
      </c>
      <c r="P38">
        <v>332016</v>
      </c>
      <c r="Q38" s="2">
        <f t="shared" si="15"/>
        <v>1.3846646026427219E-2</v>
      </c>
    </row>
    <row r="39" spans="1:17" x14ac:dyDescent="0.3">
      <c r="A39" s="22" t="s">
        <v>82</v>
      </c>
      <c r="B39">
        <v>384465</v>
      </c>
      <c r="C39" s="2">
        <f t="shared" si="8"/>
        <v>1.4629331851266766E-2</v>
      </c>
      <c r="D39">
        <v>378858</v>
      </c>
      <c r="E39" s="2">
        <f t="shared" si="9"/>
        <v>1.4706725515100093E-2</v>
      </c>
      <c r="F39">
        <v>375747</v>
      </c>
      <c r="G39" s="2">
        <f t="shared" si="10"/>
        <v>1.4665807202520314E-2</v>
      </c>
      <c r="H39">
        <v>373230</v>
      </c>
      <c r="I39" s="2">
        <f t="shared" si="11"/>
        <v>1.4630160685991194E-2</v>
      </c>
      <c r="J39">
        <v>363186</v>
      </c>
      <c r="K39" s="2">
        <f t="shared" si="12"/>
        <v>1.4448229603948497E-2</v>
      </c>
      <c r="L39">
        <v>349637</v>
      </c>
      <c r="M39" s="2">
        <f t="shared" si="13"/>
        <v>1.4126545993101593E-2</v>
      </c>
      <c r="N39">
        <v>335124</v>
      </c>
      <c r="O39" s="2">
        <f t="shared" si="14"/>
        <v>1.3747713032140639E-2</v>
      </c>
      <c r="P39">
        <v>321032</v>
      </c>
      <c r="Q39" s="2">
        <f t="shared" si="15"/>
        <v>1.3388560994518284E-2</v>
      </c>
    </row>
    <row r="40" spans="1:17" x14ac:dyDescent="0.3">
      <c r="A40" s="22" t="s">
        <v>83</v>
      </c>
      <c r="B40">
        <v>384248</v>
      </c>
      <c r="C40" s="2">
        <f t="shared" si="8"/>
        <v>1.4621074753711136E-2</v>
      </c>
      <c r="D40">
        <v>376423</v>
      </c>
      <c r="E40" s="2">
        <f t="shared" si="9"/>
        <v>1.4612202298936601E-2</v>
      </c>
      <c r="F40">
        <v>373643</v>
      </c>
      <c r="G40" s="2">
        <f t="shared" si="10"/>
        <v>1.4583685832678099E-2</v>
      </c>
      <c r="H40">
        <v>366619</v>
      </c>
      <c r="I40" s="2">
        <f t="shared" si="11"/>
        <v>1.4371017550940187E-2</v>
      </c>
      <c r="J40">
        <v>352894</v>
      </c>
      <c r="K40" s="2">
        <f t="shared" si="12"/>
        <v>1.4038794275814049E-2</v>
      </c>
      <c r="L40">
        <v>338136</v>
      </c>
      <c r="M40" s="2">
        <f t="shared" si="13"/>
        <v>1.3661865751975335E-2</v>
      </c>
      <c r="N40">
        <v>323806</v>
      </c>
      <c r="O40" s="2">
        <f t="shared" si="14"/>
        <v>1.3283417380090151E-2</v>
      </c>
      <c r="P40">
        <v>313939</v>
      </c>
      <c r="Q40" s="2">
        <f t="shared" si="15"/>
        <v>1.3092749165373159E-2</v>
      </c>
    </row>
    <row r="41" spans="1:17" x14ac:dyDescent="0.3">
      <c r="A41" s="22" t="s">
        <v>84</v>
      </c>
      <c r="B41">
        <v>381249</v>
      </c>
      <c r="C41" s="2">
        <f t="shared" si="8"/>
        <v>1.4506959382423896E-2</v>
      </c>
      <c r="D41">
        <v>374278</v>
      </c>
      <c r="E41" s="2">
        <f t="shared" si="9"/>
        <v>1.452893646786034E-2</v>
      </c>
      <c r="F41">
        <v>367245</v>
      </c>
      <c r="G41" s="2">
        <f t="shared" si="10"/>
        <v>1.4333965051190223E-2</v>
      </c>
      <c r="H41">
        <v>356002</v>
      </c>
      <c r="I41" s="2">
        <f t="shared" si="11"/>
        <v>1.3954844102923766E-2</v>
      </c>
      <c r="J41">
        <v>340673</v>
      </c>
      <c r="K41" s="2">
        <f t="shared" si="12"/>
        <v>1.3552619660080362E-2</v>
      </c>
      <c r="L41">
        <v>326582</v>
      </c>
      <c r="M41" s="2">
        <f t="shared" si="13"/>
        <v>1.3195044127249417E-2</v>
      </c>
      <c r="N41">
        <v>316379</v>
      </c>
      <c r="O41" s="2">
        <f t="shared" si="14"/>
        <v>1.297874130589162E-2</v>
      </c>
      <c r="P41">
        <v>310445</v>
      </c>
      <c r="Q41" s="2">
        <f t="shared" si="15"/>
        <v>1.2947032750452381E-2</v>
      </c>
    </row>
    <row r="42" spans="1:17" x14ac:dyDescent="0.3">
      <c r="A42" s="22" t="s">
        <v>85</v>
      </c>
      <c r="B42">
        <v>378628</v>
      </c>
      <c r="C42" s="2">
        <f t="shared" si="8"/>
        <v>1.440722734236259E-2</v>
      </c>
      <c r="D42">
        <v>367948</v>
      </c>
      <c r="E42" s="2">
        <f t="shared" si="9"/>
        <v>1.4283214924404524E-2</v>
      </c>
      <c r="F42">
        <v>356629</v>
      </c>
      <c r="G42" s="2">
        <f t="shared" si="10"/>
        <v>1.3919611219324751E-2</v>
      </c>
      <c r="H42">
        <v>343203</v>
      </c>
      <c r="I42" s="2">
        <f t="shared" si="11"/>
        <v>1.3453138916791887E-2</v>
      </c>
      <c r="J42">
        <v>329003</v>
      </c>
      <c r="K42" s="2">
        <f t="shared" si="12"/>
        <v>1.3088364871960557E-2</v>
      </c>
      <c r="L42">
        <v>318982</v>
      </c>
      <c r="M42" s="2">
        <f t="shared" si="13"/>
        <v>1.2887977799750977E-2</v>
      </c>
      <c r="N42">
        <v>312766</v>
      </c>
      <c r="O42" s="2">
        <f t="shared" si="14"/>
        <v>1.2830526056655146E-2</v>
      </c>
      <c r="P42">
        <v>311153</v>
      </c>
      <c r="Q42" s="2">
        <f t="shared" si="15"/>
        <v>1.2976559717185041E-2</v>
      </c>
    </row>
    <row r="43" spans="1:17" x14ac:dyDescent="0.3">
      <c r="A43" s="22" t="s">
        <v>86</v>
      </c>
      <c r="B43">
        <v>371767</v>
      </c>
      <c r="C43" s="2">
        <f t="shared" si="8"/>
        <v>1.4146158465269639E-2</v>
      </c>
      <c r="D43">
        <v>357335</v>
      </c>
      <c r="E43" s="2">
        <f t="shared" si="9"/>
        <v>1.3871233448781052E-2</v>
      </c>
      <c r="F43">
        <v>343589</v>
      </c>
      <c r="G43" s="2">
        <f t="shared" si="10"/>
        <v>1.3410646075435738E-2</v>
      </c>
      <c r="H43">
        <v>331279</v>
      </c>
      <c r="I43" s="2">
        <f t="shared" si="11"/>
        <v>1.2985732663222348E-2</v>
      </c>
      <c r="J43">
        <v>321365</v>
      </c>
      <c r="K43" s="2">
        <f t="shared" si="12"/>
        <v>1.2784510709864666E-2</v>
      </c>
      <c r="L43">
        <v>315045</v>
      </c>
      <c r="M43" s="2">
        <f t="shared" si="13"/>
        <v>1.2728909361413956E-2</v>
      </c>
      <c r="N43">
        <v>313350</v>
      </c>
      <c r="O43" s="2">
        <f t="shared" si="14"/>
        <v>1.285448335130062E-2</v>
      </c>
      <c r="P43">
        <v>313659</v>
      </c>
      <c r="Q43" s="2">
        <f t="shared" si="15"/>
        <v>1.3081071833896967E-2</v>
      </c>
    </row>
    <row r="44" spans="1:17" x14ac:dyDescent="0.3">
      <c r="A44" s="22" t="s">
        <v>87</v>
      </c>
      <c r="B44">
        <v>360677</v>
      </c>
      <c r="C44" s="2">
        <f t="shared" si="8"/>
        <v>1.3724171313693948E-2</v>
      </c>
      <c r="D44">
        <v>344226</v>
      </c>
      <c r="E44" s="2">
        <f t="shared" si="9"/>
        <v>1.3362360824268841E-2</v>
      </c>
      <c r="F44">
        <v>331619</v>
      </c>
      <c r="G44" s="2">
        <f t="shared" si="10"/>
        <v>1.2943444175715533E-2</v>
      </c>
      <c r="H44">
        <v>323461</v>
      </c>
      <c r="I44" s="2">
        <f t="shared" si="11"/>
        <v>1.2679276600625346E-2</v>
      </c>
      <c r="J44">
        <v>316855</v>
      </c>
      <c r="K44" s="2">
        <f t="shared" si="12"/>
        <v>1.2605094335021452E-2</v>
      </c>
      <c r="L44">
        <v>315328</v>
      </c>
      <c r="M44" s="2">
        <f t="shared" si="13"/>
        <v>1.2740343541766858E-2</v>
      </c>
      <c r="N44">
        <v>315596</v>
      </c>
      <c r="O44" s="2">
        <f t="shared" si="14"/>
        <v>1.2946620481050169E-2</v>
      </c>
      <c r="P44">
        <v>319231</v>
      </c>
      <c r="Q44" s="2">
        <f t="shared" si="15"/>
        <v>1.3313450730273202E-2</v>
      </c>
    </row>
    <row r="45" spans="1:17" x14ac:dyDescent="0.3">
      <c r="A45" s="22" t="s">
        <v>88</v>
      </c>
      <c r="B45">
        <v>347083</v>
      </c>
      <c r="C45" s="2">
        <f t="shared" si="8"/>
        <v>1.3206904105531643E-2</v>
      </c>
      <c r="D45">
        <v>332149</v>
      </c>
      <c r="E45" s="2">
        <f t="shared" si="9"/>
        <v>1.2893548963239475E-2</v>
      </c>
      <c r="F45">
        <v>323878</v>
      </c>
      <c r="G45" s="2">
        <f t="shared" si="10"/>
        <v>1.2641304668135405E-2</v>
      </c>
      <c r="H45">
        <v>318554</v>
      </c>
      <c r="I45" s="2">
        <f t="shared" si="11"/>
        <v>1.2486928186815741E-2</v>
      </c>
      <c r="J45">
        <v>316732</v>
      </c>
      <c r="K45" s="2">
        <f t="shared" si="12"/>
        <v>1.2600201161162091E-2</v>
      </c>
      <c r="L45">
        <v>317315</v>
      </c>
      <c r="M45" s="2">
        <f t="shared" si="13"/>
        <v>1.2820625225022043E-2</v>
      </c>
      <c r="N45">
        <v>320804</v>
      </c>
      <c r="O45" s="2">
        <f t="shared" si="14"/>
        <v>1.3160267040148856E-2</v>
      </c>
      <c r="P45">
        <v>326921</v>
      </c>
      <c r="Q45" s="2">
        <f t="shared" si="15"/>
        <v>1.3634160298315783E-2</v>
      </c>
    </row>
    <row r="46" spans="1:17" x14ac:dyDescent="0.3">
      <c r="A46" s="22" t="s">
        <v>89</v>
      </c>
      <c r="B46">
        <v>334625</v>
      </c>
      <c r="C46" s="2">
        <f t="shared" si="8"/>
        <v>1.2732862993328761E-2</v>
      </c>
      <c r="D46">
        <v>324201</v>
      </c>
      <c r="E46" s="2">
        <f t="shared" si="9"/>
        <v>1.258501897471075E-2</v>
      </c>
      <c r="F46">
        <v>318767</v>
      </c>
      <c r="G46" s="2">
        <f t="shared" si="10"/>
        <v>1.2441816872858048E-2</v>
      </c>
      <c r="H46">
        <v>318056</v>
      </c>
      <c r="I46" s="2">
        <f t="shared" si="11"/>
        <v>1.2467407194340261E-2</v>
      </c>
      <c r="J46">
        <v>318692</v>
      </c>
      <c r="K46" s="2">
        <f t="shared" si="12"/>
        <v>1.2678173687701492E-2</v>
      </c>
      <c r="L46">
        <v>322324</v>
      </c>
      <c r="M46" s="2">
        <f t="shared" si="13"/>
        <v>1.3023006176922002E-2</v>
      </c>
      <c r="N46">
        <v>328292</v>
      </c>
      <c r="O46" s="2">
        <f t="shared" si="14"/>
        <v>1.3467445503000426E-2</v>
      </c>
      <c r="P46">
        <v>336047</v>
      </c>
      <c r="Q46" s="2">
        <f t="shared" si="15"/>
        <v>1.4014757894929123E-2</v>
      </c>
    </row>
    <row r="47" spans="1:17" x14ac:dyDescent="0.3">
      <c r="A47" s="22" t="s">
        <v>90</v>
      </c>
      <c r="B47">
        <v>326231</v>
      </c>
      <c r="C47" s="2">
        <f t="shared" si="8"/>
        <v>1.2413461717375075E-2</v>
      </c>
      <c r="D47">
        <v>318976</v>
      </c>
      <c r="E47" s="2">
        <f t="shared" si="9"/>
        <v>1.2382191950294219E-2</v>
      </c>
      <c r="F47">
        <v>318222</v>
      </c>
      <c r="G47" s="2">
        <f t="shared" si="10"/>
        <v>1.2420544940080477E-2</v>
      </c>
      <c r="H47">
        <v>319980</v>
      </c>
      <c r="I47" s="2">
        <f t="shared" si="11"/>
        <v>1.2542825647197338E-2</v>
      </c>
      <c r="J47">
        <v>323422</v>
      </c>
      <c r="K47" s="2">
        <f t="shared" si="12"/>
        <v>1.2866342080829742E-2</v>
      </c>
      <c r="L47">
        <v>329570</v>
      </c>
      <c r="M47" s="2">
        <f t="shared" si="13"/>
        <v>1.3315769678113277E-2</v>
      </c>
      <c r="N47">
        <v>337348</v>
      </c>
      <c r="O47" s="2">
        <f t="shared" si="14"/>
        <v>1.3838947661064502E-2</v>
      </c>
      <c r="P47">
        <v>344188</v>
      </c>
      <c r="Q47" s="2">
        <f t="shared" si="15"/>
        <v>1.4354276307599428E-2</v>
      </c>
    </row>
    <row r="48" spans="1:17" x14ac:dyDescent="0.3">
      <c r="A48" s="22" t="s">
        <v>91</v>
      </c>
      <c r="B48">
        <v>320407</v>
      </c>
      <c r="C48" s="2">
        <f t="shared" si="8"/>
        <v>1.2191851873301421E-2</v>
      </c>
      <c r="D48">
        <v>318377</v>
      </c>
      <c r="E48" s="2">
        <f t="shared" si="9"/>
        <v>1.2358939627303693E-2</v>
      </c>
      <c r="F48">
        <v>320182</v>
      </c>
      <c r="G48" s="2">
        <f t="shared" si="10"/>
        <v>1.2497045835941096E-2</v>
      </c>
      <c r="H48">
        <v>324541</v>
      </c>
      <c r="I48" s="2">
        <f t="shared" si="11"/>
        <v>1.2721611283102292E-2</v>
      </c>
      <c r="J48">
        <v>330414</v>
      </c>
      <c r="K48" s="2">
        <f t="shared" si="12"/>
        <v>1.3144497134688668E-2</v>
      </c>
      <c r="L48">
        <v>338709</v>
      </c>
      <c r="M48" s="2">
        <f t="shared" si="13"/>
        <v>1.3685016936930153E-2</v>
      </c>
      <c r="N48">
        <v>345259</v>
      </c>
      <c r="O48" s="2">
        <f t="shared" si="14"/>
        <v>1.4163478753428119E-2</v>
      </c>
      <c r="P48">
        <v>335874</v>
      </c>
      <c r="Q48" s="2">
        <f t="shared" si="15"/>
        <v>1.4007542972267046E-2</v>
      </c>
    </row>
    <row r="49" spans="1:17" x14ac:dyDescent="0.3">
      <c r="A49" s="22" t="s">
        <v>92</v>
      </c>
      <c r="B49">
        <v>319431</v>
      </c>
      <c r="C49" s="2">
        <f t="shared" si="8"/>
        <v>1.2154713959871496E-2</v>
      </c>
      <c r="D49">
        <v>320287</v>
      </c>
      <c r="E49" s="2">
        <f t="shared" si="9"/>
        <v>1.2433083094602367E-2</v>
      </c>
      <c r="F49">
        <v>324578</v>
      </c>
      <c r="G49" s="2">
        <f t="shared" si="10"/>
        <v>1.2668626416657055E-2</v>
      </c>
      <c r="H49">
        <v>331293</v>
      </c>
      <c r="I49" s="2">
        <f t="shared" si="11"/>
        <v>1.2986281446143345E-2</v>
      </c>
      <c r="J49">
        <v>339670</v>
      </c>
      <c r="K49" s="2">
        <f t="shared" si="12"/>
        <v>1.3512718413080863E-2</v>
      </c>
      <c r="L49">
        <v>346504</v>
      </c>
      <c r="M49" s="2">
        <f t="shared" si="13"/>
        <v>1.3999961939936776E-2</v>
      </c>
      <c r="N49">
        <v>336608</v>
      </c>
      <c r="O49" s="2">
        <f t="shared" si="14"/>
        <v>1.3808590815109619E-2</v>
      </c>
      <c r="P49">
        <v>322995</v>
      </c>
      <c r="Q49" s="2">
        <f t="shared" si="15"/>
        <v>1.3470427429117452E-2</v>
      </c>
    </row>
    <row r="50" spans="1:17" x14ac:dyDescent="0.3">
      <c r="A50" s="22" t="s">
        <v>93</v>
      </c>
      <c r="B50">
        <v>321155</v>
      </c>
      <c r="C50" s="2">
        <f t="shared" si="8"/>
        <v>1.2220314126626814E-2</v>
      </c>
      <c r="D50">
        <v>324504</v>
      </c>
      <c r="E50" s="2">
        <f t="shared" si="9"/>
        <v>1.2596781001198445E-2</v>
      </c>
      <c r="F50">
        <v>331141</v>
      </c>
      <c r="G50" s="2">
        <f t="shared" si="10"/>
        <v>1.2924787324582177E-2</v>
      </c>
      <c r="H50">
        <v>340742</v>
      </c>
      <c r="I50" s="2">
        <f t="shared" si="11"/>
        <v>1.335667071903655E-2</v>
      </c>
      <c r="J50">
        <v>347336</v>
      </c>
      <c r="K50" s="2">
        <f t="shared" si="12"/>
        <v>1.3817686468413031E-2</v>
      </c>
      <c r="L50">
        <v>337484</v>
      </c>
      <c r="M50" s="2">
        <f t="shared" si="13"/>
        <v>1.3635522693353101E-2</v>
      </c>
      <c r="N50">
        <v>323417</v>
      </c>
      <c r="O50" s="2">
        <f t="shared" si="14"/>
        <v>1.3267459524581436E-2</v>
      </c>
      <c r="P50">
        <v>315347</v>
      </c>
      <c r="Q50" s="2">
        <f t="shared" si="15"/>
        <v>1.3151469460796299E-2</v>
      </c>
    </row>
    <row r="51" spans="1:17" x14ac:dyDescent="0.3">
      <c r="A51" s="22" t="s">
        <v>94</v>
      </c>
      <c r="B51">
        <v>325108</v>
      </c>
      <c r="C51" s="2">
        <f t="shared" si="8"/>
        <v>1.2370730286246176E-2</v>
      </c>
      <c r="D51">
        <v>330883</v>
      </c>
      <c r="E51" s="2">
        <f t="shared" si="9"/>
        <v>1.2844404654548312E-2</v>
      </c>
      <c r="F51">
        <v>340859</v>
      </c>
      <c r="G51" s="2">
        <f t="shared" si="10"/>
        <v>1.3304091256201305E-2</v>
      </c>
      <c r="H51">
        <v>348336</v>
      </c>
      <c r="I51" s="2">
        <f t="shared" si="11"/>
        <v>1.3654346254897594E-2</v>
      </c>
      <c r="J51">
        <v>338044</v>
      </c>
      <c r="K51" s="2">
        <f t="shared" si="12"/>
        <v>1.3448033041574195E-2</v>
      </c>
      <c r="L51">
        <v>323980</v>
      </c>
      <c r="M51" s="2">
        <f t="shared" si="13"/>
        <v>1.3089914313545347E-2</v>
      </c>
      <c r="N51">
        <v>315593</v>
      </c>
      <c r="O51" s="2">
        <f t="shared" si="14"/>
        <v>1.2946497412755758E-2</v>
      </c>
      <c r="P51">
        <v>306064</v>
      </c>
      <c r="Q51" s="2">
        <f t="shared" si="15"/>
        <v>1.2764324217605236E-2</v>
      </c>
    </row>
    <row r="52" spans="1:17" x14ac:dyDescent="0.3">
      <c r="A52" s="22" t="s">
        <v>95</v>
      </c>
      <c r="B52">
        <v>331253</v>
      </c>
      <c r="C52" s="2">
        <f t="shared" si="8"/>
        <v>1.2604554546519632E-2</v>
      </c>
      <c r="D52">
        <v>340613</v>
      </c>
      <c r="E52" s="2">
        <f t="shared" si="9"/>
        <v>1.3222109333509622E-2</v>
      </c>
      <c r="F52">
        <v>348516</v>
      </c>
      <c r="G52" s="2">
        <f t="shared" si="10"/>
        <v>1.3602952153958833E-2</v>
      </c>
      <c r="H52">
        <v>338832</v>
      </c>
      <c r="I52" s="2">
        <f t="shared" si="11"/>
        <v>1.328180104910047E-2</v>
      </c>
      <c r="J52">
        <v>324389</v>
      </c>
      <c r="K52" s="2">
        <f t="shared" si="12"/>
        <v>1.2904811179382599E-2</v>
      </c>
      <c r="L52">
        <v>315843</v>
      </c>
      <c r="M52" s="2">
        <f t="shared" si="13"/>
        <v>1.2761151325801292E-2</v>
      </c>
      <c r="N52">
        <v>306295</v>
      </c>
      <c r="O52" s="2">
        <f t="shared" si="14"/>
        <v>1.2565067745609138E-2</v>
      </c>
      <c r="P52">
        <v>302330</v>
      </c>
      <c r="Q52" s="2">
        <f t="shared" si="15"/>
        <v>1.2608598661419152E-2</v>
      </c>
    </row>
    <row r="53" spans="1:17" x14ac:dyDescent="0.3">
      <c r="A53" s="22" t="s">
        <v>96</v>
      </c>
      <c r="B53">
        <v>340829</v>
      </c>
      <c r="C53" s="2">
        <f t="shared" si="8"/>
        <v>1.2968932270909967E-2</v>
      </c>
      <c r="D53">
        <v>348135</v>
      </c>
      <c r="E53" s="2">
        <f t="shared" si="9"/>
        <v>1.3514102611530894E-2</v>
      </c>
      <c r="F53">
        <v>338731</v>
      </c>
      <c r="G53" s="2">
        <f t="shared" si="10"/>
        <v>1.322103314069549E-2</v>
      </c>
      <c r="H53">
        <v>325166</v>
      </c>
      <c r="I53" s="2">
        <f t="shared" si="11"/>
        <v>1.2746110520646821E-2</v>
      </c>
      <c r="J53">
        <v>315980</v>
      </c>
      <c r="K53" s="2">
        <f t="shared" si="12"/>
        <v>1.257028517138779E-2</v>
      </c>
      <c r="L53">
        <v>306362</v>
      </c>
      <c r="M53" s="2">
        <f t="shared" si="13"/>
        <v>1.2378086082246989E-2</v>
      </c>
      <c r="N53">
        <v>302555</v>
      </c>
      <c r="O53" s="2">
        <f t="shared" si="14"/>
        <v>1.241164260524257E-2</v>
      </c>
      <c r="P53">
        <v>302519</v>
      </c>
      <c r="Q53" s="2">
        <f t="shared" si="15"/>
        <v>1.2616480860165582E-2</v>
      </c>
    </row>
    <row r="54" spans="1:17" x14ac:dyDescent="0.3">
      <c r="A54" s="22" t="s">
        <v>97</v>
      </c>
      <c r="B54">
        <v>348243</v>
      </c>
      <c r="C54" s="2">
        <f t="shared" si="8"/>
        <v>1.3251043428870488E-2</v>
      </c>
      <c r="D54">
        <v>338119</v>
      </c>
      <c r="E54" s="2">
        <f t="shared" si="9"/>
        <v>1.3125295821759414E-2</v>
      </c>
      <c r="F54">
        <v>324963</v>
      </c>
      <c r="G54" s="2">
        <f t="shared" si="10"/>
        <v>1.2683653378343962E-2</v>
      </c>
      <c r="H54">
        <v>316598</v>
      </c>
      <c r="I54" s="2">
        <f t="shared" si="11"/>
        <v>1.2410255372996384E-2</v>
      </c>
      <c r="J54">
        <v>306381</v>
      </c>
      <c r="K54" s="2">
        <f t="shared" si="12"/>
        <v>1.2188418700851201E-2</v>
      </c>
      <c r="L54">
        <v>302493</v>
      </c>
      <c r="M54" s="2">
        <f t="shared" si="13"/>
        <v>1.2221765079471796E-2</v>
      </c>
      <c r="N54">
        <v>302639</v>
      </c>
      <c r="O54" s="2">
        <f t="shared" si="14"/>
        <v>1.2415088517486097E-2</v>
      </c>
      <c r="P54">
        <v>307899</v>
      </c>
      <c r="Q54" s="2">
        <f t="shared" si="15"/>
        <v>1.2840852443529572E-2</v>
      </c>
    </row>
    <row r="55" spans="1:17" x14ac:dyDescent="0.3">
      <c r="A55" s="22" t="s">
        <v>98</v>
      </c>
      <c r="B55">
        <v>338105</v>
      </c>
      <c r="C55" s="2">
        <f t="shared" si="8"/>
        <v>1.2865280963345297E-2</v>
      </c>
      <c r="D55">
        <v>324240</v>
      </c>
      <c r="E55" s="2">
        <f t="shared" si="9"/>
        <v>1.2586532898912137E-2</v>
      </c>
      <c r="F55">
        <v>316213</v>
      </c>
      <c r="G55" s="2">
        <f t="shared" si="10"/>
        <v>1.2342131521823344E-2</v>
      </c>
      <c r="H55">
        <v>306927</v>
      </c>
      <c r="I55" s="2">
        <f t="shared" si="11"/>
        <v>1.2031163970927362E-2</v>
      </c>
      <c r="J55">
        <v>302505</v>
      </c>
      <c r="K55" s="2">
        <f t="shared" si="12"/>
        <v>1.2034224051429405E-2</v>
      </c>
      <c r="L55">
        <v>302790</v>
      </c>
      <c r="M55" s="2">
        <f t="shared" si="13"/>
        <v>1.2233764908322722E-2</v>
      </c>
      <c r="N55">
        <v>308026</v>
      </c>
      <c r="O55" s="2">
        <f t="shared" si="14"/>
        <v>1.2636078151484681E-2</v>
      </c>
      <c r="P55">
        <v>314666</v>
      </c>
      <c r="Q55" s="2">
        <f t="shared" si="15"/>
        <v>1.3123068522455988E-2</v>
      </c>
    </row>
    <row r="56" spans="1:17" x14ac:dyDescent="0.3">
      <c r="A56" s="22" t="s">
        <v>99</v>
      </c>
      <c r="B56">
        <v>324080</v>
      </c>
      <c r="C56" s="2">
        <f t="shared" si="8"/>
        <v>1.2331613713494163E-2</v>
      </c>
      <c r="D56">
        <v>315349</v>
      </c>
      <c r="E56" s="2">
        <f t="shared" si="9"/>
        <v>1.2241396999565271E-2</v>
      </c>
      <c r="F56">
        <v>306452</v>
      </c>
      <c r="G56" s="2">
        <f t="shared" si="10"/>
        <v>1.1961149254223601E-2</v>
      </c>
      <c r="H56">
        <v>303189</v>
      </c>
      <c r="I56" s="2">
        <f t="shared" si="11"/>
        <v>1.1884638931021044E-2</v>
      </c>
      <c r="J56">
        <v>302957</v>
      </c>
      <c r="K56" s="2">
        <f t="shared" si="12"/>
        <v>1.2052205470815022E-2</v>
      </c>
      <c r="L56">
        <v>308194</v>
      </c>
      <c r="M56" s="2">
        <f t="shared" si="13"/>
        <v>1.245210522855977E-2</v>
      </c>
      <c r="N56">
        <v>314738</v>
      </c>
      <c r="O56" s="2">
        <f t="shared" si="14"/>
        <v>1.2911422948848427E-2</v>
      </c>
      <c r="P56">
        <v>315055</v>
      </c>
      <c r="Q56" s="2">
        <f t="shared" si="15"/>
        <v>1.3139291672256841E-2</v>
      </c>
    </row>
    <row r="57" spans="1:17" x14ac:dyDescent="0.3">
      <c r="A57" s="22" t="s">
        <v>100</v>
      </c>
      <c r="B57">
        <v>315073</v>
      </c>
      <c r="C57" s="2">
        <f t="shared" si="8"/>
        <v>1.1988887088224348E-2</v>
      </c>
      <c r="D57">
        <v>305499</v>
      </c>
      <c r="E57" s="2">
        <f t="shared" si="9"/>
        <v>1.1859034092292003E-2</v>
      </c>
      <c r="F57">
        <v>302755</v>
      </c>
      <c r="G57" s="2">
        <f t="shared" si="10"/>
        <v>1.1816851390959974E-2</v>
      </c>
      <c r="H57">
        <v>304086</v>
      </c>
      <c r="I57" s="2">
        <f t="shared" si="11"/>
        <v>1.1919800236744951E-2</v>
      </c>
      <c r="J57">
        <v>308377</v>
      </c>
      <c r="K57" s="2">
        <f t="shared" si="12"/>
        <v>1.2267823375837246E-2</v>
      </c>
      <c r="L57">
        <v>314630</v>
      </c>
      <c r="M57" s="2">
        <f t="shared" si="13"/>
        <v>1.2712141923793975E-2</v>
      </c>
      <c r="N57">
        <v>314918</v>
      </c>
      <c r="O57" s="2">
        <f t="shared" si="14"/>
        <v>1.2918807046513129E-2</v>
      </c>
      <c r="P57">
        <v>313260</v>
      </c>
      <c r="Q57" s="2">
        <f t="shared" si="15"/>
        <v>1.3064431636543392E-2</v>
      </c>
    </row>
    <row r="58" spans="1:17" x14ac:dyDescent="0.3">
      <c r="A58" s="22" t="s">
        <v>101</v>
      </c>
      <c r="B58">
        <v>304989</v>
      </c>
      <c r="C58" s="2">
        <f t="shared" si="8"/>
        <v>1.1605179384302862E-2</v>
      </c>
      <c r="D58">
        <v>301671</v>
      </c>
      <c r="E58" s="2">
        <f t="shared" si="9"/>
        <v>1.1710436609140524E-2</v>
      </c>
      <c r="F58">
        <v>303907</v>
      </c>
      <c r="G58" s="2">
        <f t="shared" si="10"/>
        <v>1.1861815182812747E-2</v>
      </c>
      <c r="H58">
        <v>309897</v>
      </c>
      <c r="I58" s="2">
        <f t="shared" si="11"/>
        <v>1.2147584347738964E-2</v>
      </c>
      <c r="J58">
        <v>314632</v>
      </c>
      <c r="K58" s="2">
        <f t="shared" si="12"/>
        <v>1.2516659168441304E-2</v>
      </c>
      <c r="L58">
        <v>314786</v>
      </c>
      <c r="M58" s="2">
        <f t="shared" si="13"/>
        <v>1.2718444864200523E-2</v>
      </c>
      <c r="N58">
        <v>312951</v>
      </c>
      <c r="O58" s="2">
        <f t="shared" si="14"/>
        <v>1.2838115268143867E-2</v>
      </c>
      <c r="P58">
        <v>306952</v>
      </c>
      <c r="Q58" s="2">
        <f t="shared" si="15"/>
        <v>1.2801358040286877E-2</v>
      </c>
    </row>
    <row r="59" spans="1:17" x14ac:dyDescent="0.3">
      <c r="A59" s="22" t="s">
        <v>102</v>
      </c>
      <c r="B59">
        <v>300853</v>
      </c>
      <c r="C59" s="2">
        <f t="shared" si="8"/>
        <v>1.144779986591539E-2</v>
      </c>
      <c r="D59">
        <v>302789</v>
      </c>
      <c r="E59" s="2">
        <f t="shared" si="9"/>
        <v>1.175383576958027E-2</v>
      </c>
      <c r="F59">
        <v>309801</v>
      </c>
      <c r="G59" s="2">
        <f t="shared" si="10"/>
        <v>1.2091864305365034E-2</v>
      </c>
      <c r="H59">
        <v>316289</v>
      </c>
      <c r="I59" s="2">
        <f t="shared" si="11"/>
        <v>1.239814294995437E-2</v>
      </c>
      <c r="J59">
        <v>314715</v>
      </c>
      <c r="K59" s="2">
        <f t="shared" si="12"/>
        <v>1.2519961066248839E-2</v>
      </c>
      <c r="L59">
        <v>312521</v>
      </c>
      <c r="M59" s="2">
        <f t="shared" si="13"/>
        <v>1.2626931017913158E-2</v>
      </c>
      <c r="N59">
        <v>306501</v>
      </c>
      <c r="O59" s="2">
        <f t="shared" si="14"/>
        <v>1.2573518435158741E-2</v>
      </c>
      <c r="P59">
        <v>297989</v>
      </c>
      <c r="Q59" s="2">
        <f t="shared" si="15"/>
        <v>1.2427558318782892E-2</v>
      </c>
    </row>
    <row r="60" spans="1:17" x14ac:dyDescent="0.3">
      <c r="A60" s="22" t="s">
        <v>103</v>
      </c>
      <c r="B60">
        <v>301884</v>
      </c>
      <c r="C60" s="2">
        <f t="shared" si="8"/>
        <v>1.1487030592089829E-2</v>
      </c>
      <c r="D60">
        <v>308490</v>
      </c>
      <c r="E60" s="2">
        <f t="shared" si="9"/>
        <v>1.197514043296757E-2</v>
      </c>
      <c r="F60">
        <v>315880</v>
      </c>
      <c r="G60" s="2">
        <f t="shared" si="10"/>
        <v>1.2329134175740903E-2</v>
      </c>
      <c r="H60">
        <v>316367</v>
      </c>
      <c r="I60" s="2">
        <f t="shared" si="11"/>
        <v>1.2401200454799926E-2</v>
      </c>
      <c r="J60">
        <v>312130</v>
      </c>
      <c r="K60" s="2">
        <f t="shared" si="12"/>
        <v>1.241712485139968E-2</v>
      </c>
      <c r="L60">
        <v>305797</v>
      </c>
      <c r="M60" s="2">
        <f t="shared" si="13"/>
        <v>1.2355258125005328E-2</v>
      </c>
      <c r="N60">
        <v>297371</v>
      </c>
      <c r="O60" s="2">
        <f t="shared" si="14"/>
        <v>1.2198980592499176E-2</v>
      </c>
      <c r="P60">
        <v>291531</v>
      </c>
      <c r="Q60" s="2">
        <f t="shared" si="15"/>
        <v>1.215822900923556E-2</v>
      </c>
    </row>
    <row r="61" spans="1:17" x14ac:dyDescent="0.3">
      <c r="A61" s="22" t="s">
        <v>104</v>
      </c>
      <c r="B61">
        <v>307502</v>
      </c>
      <c r="C61" s="2">
        <f t="shared" si="8"/>
        <v>1.1700801901156759E-2</v>
      </c>
      <c r="D61">
        <v>314147</v>
      </c>
      <c r="E61" s="2">
        <f t="shared" si="9"/>
        <v>1.2194737079307152E-2</v>
      </c>
      <c r="F61">
        <v>316018</v>
      </c>
      <c r="G61" s="2">
        <f t="shared" si="10"/>
        <v>1.23345204633066E-2</v>
      </c>
      <c r="H61">
        <v>313462</v>
      </c>
      <c r="I61" s="2">
        <f t="shared" si="11"/>
        <v>1.2287327998692955E-2</v>
      </c>
      <c r="J61">
        <v>305252</v>
      </c>
      <c r="K61" s="2">
        <f t="shared" si="12"/>
        <v>1.2143504934288455E-2</v>
      </c>
      <c r="L61">
        <v>296695</v>
      </c>
      <c r="M61" s="2">
        <f t="shared" si="13"/>
        <v>1.1987505794361801E-2</v>
      </c>
      <c r="N61">
        <v>290865</v>
      </c>
      <c r="O61" s="2">
        <f t="shared" si="14"/>
        <v>1.1932086484685033E-2</v>
      </c>
      <c r="P61">
        <v>284832</v>
      </c>
      <c r="Q61" s="2">
        <f t="shared" si="15"/>
        <v>1.1878848853667648E-2</v>
      </c>
    </row>
    <row r="62" spans="1:17" x14ac:dyDescent="0.3">
      <c r="A62" s="22" t="s">
        <v>105</v>
      </c>
      <c r="B62">
        <v>312973</v>
      </c>
      <c r="C62" s="2">
        <f t="shared" si="8"/>
        <v>1.1908979692524713E-2</v>
      </c>
      <c r="D62">
        <v>314269</v>
      </c>
      <c r="E62" s="2">
        <f t="shared" si="9"/>
        <v>1.2199472944757643E-2</v>
      </c>
      <c r="F62">
        <v>312993</v>
      </c>
      <c r="G62" s="2">
        <f t="shared" si="10"/>
        <v>1.2216451478623757E-2</v>
      </c>
      <c r="H62">
        <v>306676</v>
      </c>
      <c r="I62" s="2">
        <f t="shared" si="11"/>
        <v>1.2021325077129479E-2</v>
      </c>
      <c r="J62">
        <v>296146</v>
      </c>
      <c r="K62" s="2">
        <f t="shared" si="12"/>
        <v>1.1781250941090603E-2</v>
      </c>
      <c r="L62">
        <v>290116</v>
      </c>
      <c r="M62" s="2">
        <f t="shared" si="13"/>
        <v>1.1721691403754928E-2</v>
      </c>
      <c r="N62">
        <v>284135</v>
      </c>
      <c r="O62" s="2">
        <f t="shared" si="14"/>
        <v>1.1656003277554818E-2</v>
      </c>
      <c r="P62">
        <v>278842</v>
      </c>
      <c r="Q62" s="2">
        <f t="shared" si="15"/>
        <v>1.1629037369587666E-2</v>
      </c>
    </row>
    <row r="63" spans="1:17" x14ac:dyDescent="0.3">
      <c r="A63" s="22" t="s">
        <v>106</v>
      </c>
      <c r="B63">
        <v>312996</v>
      </c>
      <c r="C63" s="2">
        <f t="shared" si="8"/>
        <v>1.1909854868763328E-2</v>
      </c>
      <c r="D63">
        <v>311128</v>
      </c>
      <c r="E63" s="2">
        <f t="shared" si="9"/>
        <v>1.2077543818692128E-2</v>
      </c>
      <c r="F63">
        <v>305866</v>
      </c>
      <c r="G63" s="2">
        <f t="shared" si="10"/>
        <v>1.1938277047604048E-2</v>
      </c>
      <c r="H63">
        <v>297889</v>
      </c>
      <c r="I63" s="2">
        <f t="shared" si="11"/>
        <v>1.167688539664344E-2</v>
      </c>
      <c r="J63">
        <v>289445</v>
      </c>
      <c r="K63" s="2">
        <f t="shared" si="12"/>
        <v>1.1514672420508699E-2</v>
      </c>
      <c r="L63">
        <v>283198</v>
      </c>
      <c r="M63" s="2">
        <f t="shared" si="13"/>
        <v>1.1442180238803059E-2</v>
      </c>
      <c r="N63">
        <v>277956</v>
      </c>
      <c r="O63" s="2">
        <f t="shared" si="14"/>
        <v>1.1402523613831548E-2</v>
      </c>
      <c r="P63">
        <v>271406</v>
      </c>
      <c r="Q63" s="2">
        <f t="shared" si="15"/>
        <v>1.1318920809384203E-2</v>
      </c>
    </row>
    <row r="64" spans="1:17" x14ac:dyDescent="0.3">
      <c r="A64" s="22" t="s">
        <v>107</v>
      </c>
      <c r="B64">
        <v>309656</v>
      </c>
      <c r="C64" s="2">
        <f t="shared" si="8"/>
        <v>1.1782764058460099E-2</v>
      </c>
      <c r="D64">
        <v>303657</v>
      </c>
      <c r="E64" s="2">
        <f t="shared" si="9"/>
        <v>1.1787530287703438E-2</v>
      </c>
      <c r="F64">
        <v>297060</v>
      </c>
      <c r="G64" s="2">
        <f t="shared" si="10"/>
        <v>1.1594569451201698E-2</v>
      </c>
      <c r="H64">
        <v>291231</v>
      </c>
      <c r="I64" s="2">
        <f t="shared" si="11"/>
        <v>1.1415899918929082E-2</v>
      </c>
      <c r="J64">
        <v>282306</v>
      </c>
      <c r="K64" s="2">
        <f t="shared" si="12"/>
        <v>1.1230669427159319E-2</v>
      </c>
      <c r="L64">
        <v>276829</v>
      </c>
      <c r="M64" s="2">
        <f t="shared" si="13"/>
        <v>1.1184850575666537E-2</v>
      </c>
      <c r="N64">
        <v>270404</v>
      </c>
      <c r="O64" s="2">
        <f t="shared" si="14"/>
        <v>1.1092719694032529E-2</v>
      </c>
      <c r="P64">
        <v>262753</v>
      </c>
      <c r="Q64" s="2">
        <f t="shared" si="15"/>
        <v>1.0958049562014575E-2</v>
      </c>
    </row>
    <row r="65" spans="1:17" x14ac:dyDescent="0.3">
      <c r="A65" s="22" t="s">
        <v>108</v>
      </c>
      <c r="B65">
        <v>302001</v>
      </c>
      <c r="C65" s="2">
        <f t="shared" si="8"/>
        <v>1.1491482575564524E-2</v>
      </c>
      <c r="D65">
        <v>294750</v>
      </c>
      <c r="E65" s="2">
        <f t="shared" si="9"/>
        <v>1.1441773291248311E-2</v>
      </c>
      <c r="F65">
        <v>290393</v>
      </c>
      <c r="G65" s="2">
        <f t="shared" si="10"/>
        <v>1.1334349312067645E-2</v>
      </c>
      <c r="H65">
        <v>284037</v>
      </c>
      <c r="I65" s="2">
        <f t="shared" si="11"/>
        <v>1.1133903895096539E-2</v>
      </c>
      <c r="J65">
        <v>275734</v>
      </c>
      <c r="K65" s="2">
        <f t="shared" si="12"/>
        <v>1.0969222771844551E-2</v>
      </c>
      <c r="L65">
        <v>269224</v>
      </c>
      <c r="M65" s="2">
        <f t="shared" si="13"/>
        <v>1.0877582230847374E-2</v>
      </c>
      <c r="N65">
        <v>261677</v>
      </c>
      <c r="O65" s="2">
        <f t="shared" si="14"/>
        <v>1.0734714025588935E-2</v>
      </c>
      <c r="P65">
        <v>258039</v>
      </c>
      <c r="Q65" s="2">
        <f t="shared" si="15"/>
        <v>1.0761453345661816E-2</v>
      </c>
    </row>
    <row r="66" spans="1:17" x14ac:dyDescent="0.3">
      <c r="A66" s="22" t="s">
        <v>109</v>
      </c>
      <c r="B66">
        <v>292951</v>
      </c>
      <c r="C66" s="2">
        <f t="shared" si="8"/>
        <v>1.1147119751239906E-2</v>
      </c>
      <c r="D66">
        <v>287878</v>
      </c>
      <c r="E66" s="2">
        <f t="shared" si="9"/>
        <v>1.1175012083250148E-2</v>
      </c>
      <c r="F66">
        <v>282967</v>
      </c>
      <c r="G66" s="2">
        <f t="shared" si="10"/>
        <v>1.1044504591322262E-2</v>
      </c>
      <c r="H66">
        <v>277325</v>
      </c>
      <c r="I66" s="2">
        <f t="shared" si="11"/>
        <v>1.0870801683258335E-2</v>
      </c>
      <c r="J66">
        <v>268181</v>
      </c>
      <c r="K66" s="2">
        <f t="shared" si="12"/>
        <v>1.0668750071358785E-2</v>
      </c>
      <c r="L66">
        <v>260606</v>
      </c>
      <c r="M66" s="2">
        <f t="shared" si="13"/>
        <v>1.0529385176849801E-2</v>
      </c>
      <c r="N66">
        <v>256867</v>
      </c>
      <c r="O66" s="2">
        <f t="shared" si="14"/>
        <v>1.0537394526882198E-2</v>
      </c>
      <c r="P66">
        <v>252975</v>
      </c>
      <c r="Q66" s="2">
        <f t="shared" si="15"/>
        <v>1.0550260464963815E-2</v>
      </c>
    </row>
    <row r="67" spans="1:17" x14ac:dyDescent="0.3">
      <c r="A67" s="22" t="s">
        <v>110</v>
      </c>
      <c r="B67">
        <v>285859</v>
      </c>
      <c r="C67" s="2">
        <f t="shared" ref="C67:C98" si="16">B67/B$107</f>
        <v>1.0877261060619996E-2</v>
      </c>
      <c r="D67">
        <v>280111</v>
      </c>
      <c r="E67" s="2">
        <f t="shared" ref="E67:E98" si="17">D67/D$107</f>
        <v>1.0873508255758628E-2</v>
      </c>
      <c r="F67">
        <v>275925</v>
      </c>
      <c r="G67" s="2">
        <f t="shared" ref="G67:G98" si="18">F67/F$107</f>
        <v>1.0769647801194469E-2</v>
      </c>
      <c r="H67">
        <v>269730</v>
      </c>
      <c r="I67" s="2">
        <f t="shared" ref="I67:I98" si="19">H67/H$107</f>
        <v>1.057308694861722E-2</v>
      </c>
      <c r="J67">
        <v>259633</v>
      </c>
      <c r="K67" s="2">
        <f t="shared" ref="K67:K98" si="20">J67/J$107</f>
        <v>1.0328694379083885E-2</v>
      </c>
      <c r="L67">
        <v>255685</v>
      </c>
      <c r="M67" s="2">
        <f t="shared" ref="M67:M98" si="21">L67/L$107</f>
        <v>1.0330559729794561E-2</v>
      </c>
      <c r="N67">
        <v>251865</v>
      </c>
      <c r="O67" s="2">
        <f t="shared" ref="O67:O98" si="22">N67/N$107</f>
        <v>1.0332198657333112E-2</v>
      </c>
      <c r="P67">
        <v>248141</v>
      </c>
      <c r="Q67" s="2">
        <f t="shared" ref="Q67:Q98" si="23">P67/P$107</f>
        <v>1.03486596779784E-2</v>
      </c>
    </row>
    <row r="68" spans="1:17" x14ac:dyDescent="0.3">
      <c r="A68" s="22" t="s">
        <v>111</v>
      </c>
      <c r="B68">
        <v>278050</v>
      </c>
      <c r="C68" s="2">
        <f t="shared" si="16"/>
        <v>1.0580119702039781E-2</v>
      </c>
      <c r="D68">
        <v>272894</v>
      </c>
      <c r="E68" s="2">
        <f t="shared" si="17"/>
        <v>1.0593354641363585E-2</v>
      </c>
      <c r="F68">
        <v>268310</v>
      </c>
      <c r="G68" s="2">
        <f t="shared" si="18"/>
        <v>1.0472426208348238E-2</v>
      </c>
      <c r="H68">
        <v>261021</v>
      </c>
      <c r="I68" s="2">
        <f t="shared" si="19"/>
        <v>1.0231704772976738E-2</v>
      </c>
      <c r="J68">
        <v>254480</v>
      </c>
      <c r="K68" s="2">
        <f t="shared" si="20"/>
        <v>1.0123698241707592E-2</v>
      </c>
      <c r="L68">
        <v>250480</v>
      </c>
      <c r="M68" s="2">
        <f t="shared" si="21"/>
        <v>1.0120259698922274E-2</v>
      </c>
      <c r="N68">
        <v>247006</v>
      </c>
      <c r="O68" s="2">
        <f t="shared" si="22"/>
        <v>1.0132869043150985E-2</v>
      </c>
      <c r="P68">
        <v>244062</v>
      </c>
      <c r="Q68" s="2">
        <f t="shared" si="23"/>
        <v>1.0178545981223435E-2</v>
      </c>
    </row>
    <row r="69" spans="1:17" x14ac:dyDescent="0.3">
      <c r="A69" s="22" t="s">
        <v>112</v>
      </c>
      <c r="B69">
        <v>270913</v>
      </c>
      <c r="C69" s="2">
        <f t="shared" si="16"/>
        <v>1.0308548710083449E-2</v>
      </c>
      <c r="D69">
        <v>265207</v>
      </c>
      <c r="E69" s="2">
        <f t="shared" si="17"/>
        <v>1.029495629941337E-2</v>
      </c>
      <c r="F69">
        <v>259752</v>
      </c>
      <c r="G69" s="2">
        <f t="shared" si="18"/>
        <v>1.0138398317136416E-2</v>
      </c>
      <c r="H69">
        <v>255248</v>
      </c>
      <c r="I69" s="2">
        <f t="shared" si="19"/>
        <v>1.0005410215625433E-2</v>
      </c>
      <c r="J69">
        <v>249083</v>
      </c>
      <c r="K69" s="2">
        <f t="shared" si="20"/>
        <v>9.9089953204151687E-3</v>
      </c>
      <c r="L69">
        <v>245379</v>
      </c>
      <c r="M69" s="2">
        <f t="shared" si="21"/>
        <v>9.9141616283210179E-3</v>
      </c>
      <c r="N69">
        <v>242773</v>
      </c>
      <c r="O69" s="2">
        <f t="shared" si="22"/>
        <v>9.9592196797360956E-3</v>
      </c>
      <c r="P69">
        <v>237355</v>
      </c>
      <c r="Q69" s="2">
        <f t="shared" si="23"/>
        <v>9.8988321876133465E-3</v>
      </c>
    </row>
    <row r="70" spans="1:17" x14ac:dyDescent="0.3">
      <c r="A70" s="22" t="s">
        <v>113</v>
      </c>
      <c r="B70">
        <v>263160</v>
      </c>
      <c r="C70" s="2">
        <f t="shared" si="16"/>
        <v>1.0013538215388558E-2</v>
      </c>
      <c r="D70">
        <v>256631</v>
      </c>
      <c r="E70" s="2">
        <f t="shared" si="17"/>
        <v>9.9620482493853954E-3</v>
      </c>
      <c r="F70">
        <v>253865</v>
      </c>
      <c r="G70" s="2">
        <f t="shared" si="18"/>
        <v>9.9086224120693428E-3</v>
      </c>
      <c r="H70">
        <v>249536</v>
      </c>
      <c r="I70" s="2">
        <f t="shared" si="19"/>
        <v>9.7815067838584752E-3</v>
      </c>
      <c r="J70">
        <v>243739</v>
      </c>
      <c r="K70" s="2">
        <f t="shared" si="20"/>
        <v>9.6964008398914125E-3</v>
      </c>
      <c r="L70">
        <v>241087</v>
      </c>
      <c r="M70" s="2">
        <f t="shared" si="21"/>
        <v>9.7407499602126888E-3</v>
      </c>
      <c r="N70">
        <v>236043</v>
      </c>
      <c r="O70" s="2">
        <f t="shared" si="22"/>
        <v>9.68313647260588E-3</v>
      </c>
      <c r="P70">
        <v>234103</v>
      </c>
      <c r="Q70" s="2">
        <f t="shared" si="23"/>
        <v>9.7632083234684211E-3</v>
      </c>
    </row>
    <row r="71" spans="1:17" x14ac:dyDescent="0.3">
      <c r="A71" s="22" t="s">
        <v>114</v>
      </c>
      <c r="B71">
        <v>254305</v>
      </c>
      <c r="C71" s="2">
        <f t="shared" si="16"/>
        <v>9.6765953635217644E-3</v>
      </c>
      <c r="D71">
        <v>250663</v>
      </c>
      <c r="E71" s="2">
        <f t="shared" si="17"/>
        <v>9.7303790280039871E-3</v>
      </c>
      <c r="F71">
        <v>248054</v>
      </c>
      <c r="G71" s="2">
        <f t="shared" si="18"/>
        <v>9.6818128682703355E-3</v>
      </c>
      <c r="H71">
        <v>243817</v>
      </c>
      <c r="I71" s="2">
        <f t="shared" si="19"/>
        <v>9.5573289606310195E-3</v>
      </c>
      <c r="J71">
        <v>239426</v>
      </c>
      <c r="K71" s="2">
        <f t="shared" si="20"/>
        <v>9.5248214996034343E-3</v>
      </c>
      <c r="L71">
        <v>234345</v>
      </c>
      <c r="M71" s="2">
        <f t="shared" si="21"/>
        <v>9.4683498049502567E-3</v>
      </c>
      <c r="N71">
        <v>232620</v>
      </c>
      <c r="O71" s="2">
        <f t="shared" si="22"/>
        <v>9.5427155486821451E-3</v>
      </c>
      <c r="P71">
        <v>237605</v>
      </c>
      <c r="Q71" s="2">
        <f t="shared" si="23"/>
        <v>9.9092583764313746E-3</v>
      </c>
    </row>
    <row r="72" spans="1:17" x14ac:dyDescent="0.3">
      <c r="A72" s="22" t="s">
        <v>115</v>
      </c>
      <c r="B72">
        <v>247971</v>
      </c>
      <c r="C72" s="2">
        <f t="shared" si="16"/>
        <v>9.4355794376353407E-3</v>
      </c>
      <c r="D72">
        <v>244810</v>
      </c>
      <c r="E72" s="2">
        <f t="shared" si="17"/>
        <v>9.5031739420882062E-3</v>
      </c>
      <c r="F72">
        <v>242131</v>
      </c>
      <c r="G72" s="2">
        <f t="shared" si="18"/>
        <v>9.4506318447078654E-3</v>
      </c>
      <c r="H72">
        <v>239247</v>
      </c>
      <c r="I72" s="2">
        <f t="shared" si="19"/>
        <v>9.3781905357054243E-3</v>
      </c>
      <c r="J72">
        <v>232678</v>
      </c>
      <c r="K72" s="2">
        <f t="shared" si="20"/>
        <v>9.2563732296606378E-3</v>
      </c>
      <c r="L72">
        <v>230655</v>
      </c>
      <c r="M72" s="2">
        <f t="shared" si="21"/>
        <v>9.3192610222569347E-3</v>
      </c>
      <c r="N72">
        <v>235652</v>
      </c>
      <c r="O72" s="2">
        <f t="shared" si="22"/>
        <v>9.6670965715675572E-3</v>
      </c>
      <c r="P72">
        <v>221294</v>
      </c>
      <c r="Q72" s="2">
        <f t="shared" si="23"/>
        <v>9.229012113187874E-3</v>
      </c>
    </row>
    <row r="73" spans="1:17" x14ac:dyDescent="0.3">
      <c r="A73" s="22" t="s">
        <v>116</v>
      </c>
      <c r="B73">
        <v>241831</v>
      </c>
      <c r="C73" s="2">
        <f t="shared" si="16"/>
        <v>9.2019454330659316E-3</v>
      </c>
      <c r="D73">
        <v>238800</v>
      </c>
      <c r="E73" s="2">
        <f t="shared" si="17"/>
        <v>9.2698743407976132E-3</v>
      </c>
      <c r="F73">
        <v>237439</v>
      </c>
      <c r="G73" s="2">
        <f t="shared" si="18"/>
        <v>9.2674980674741798E-3</v>
      </c>
      <c r="H73">
        <v>232337</v>
      </c>
      <c r="I73" s="2">
        <f t="shared" si="19"/>
        <v>9.107326965413113E-3</v>
      </c>
      <c r="J73">
        <v>228803</v>
      </c>
      <c r="K73" s="2">
        <f t="shared" si="20"/>
        <v>9.1022183621401378E-3</v>
      </c>
      <c r="L73">
        <v>233246</v>
      </c>
      <c r="M73" s="2">
        <f t="shared" si="21"/>
        <v>9.423946397855416E-3</v>
      </c>
      <c r="N73">
        <v>218949</v>
      </c>
      <c r="O73" s="2">
        <f t="shared" si="22"/>
        <v>8.9818933310480912E-3</v>
      </c>
      <c r="P73">
        <v>196669</v>
      </c>
      <c r="Q73" s="2">
        <f t="shared" si="23"/>
        <v>8.2020325146119916E-3</v>
      </c>
    </row>
    <row r="74" spans="1:17" x14ac:dyDescent="0.3">
      <c r="A74" s="22" t="s">
        <v>117</v>
      </c>
      <c r="B74">
        <v>235640</v>
      </c>
      <c r="C74" s="2">
        <f t="shared" si="16"/>
        <v>8.9663708203152458E-3</v>
      </c>
      <c r="D74">
        <v>234045</v>
      </c>
      <c r="E74" s="2">
        <f t="shared" si="17"/>
        <v>9.085292043936254E-3</v>
      </c>
      <c r="F74">
        <v>230447</v>
      </c>
      <c r="G74" s="2">
        <f t="shared" si="18"/>
        <v>8.9945928308122185E-3</v>
      </c>
      <c r="H74">
        <v>227937</v>
      </c>
      <c r="I74" s="2">
        <f t="shared" si="19"/>
        <v>8.9348523330996295E-3</v>
      </c>
      <c r="J74">
        <v>231012</v>
      </c>
      <c r="K74" s="2">
        <f t="shared" si="20"/>
        <v>9.190096582102146E-3</v>
      </c>
      <c r="L74">
        <v>216207</v>
      </c>
      <c r="M74" s="2">
        <f t="shared" si="21"/>
        <v>8.7355117722967418E-3</v>
      </c>
      <c r="N74">
        <v>194116</v>
      </c>
      <c r="O74" s="2">
        <f t="shared" si="22"/>
        <v>7.9631750126729576E-3</v>
      </c>
      <c r="P74">
        <v>186511</v>
      </c>
      <c r="Q74" s="2">
        <f t="shared" si="23"/>
        <v>7.7783956105578261E-3</v>
      </c>
    </row>
    <row r="75" spans="1:17" x14ac:dyDescent="0.3">
      <c r="A75" s="22" t="s">
        <v>118</v>
      </c>
      <c r="B75">
        <v>230550</v>
      </c>
      <c r="C75" s="2">
        <f t="shared" si="16"/>
        <v>8.7726905135956535E-3</v>
      </c>
      <c r="D75">
        <v>227002</v>
      </c>
      <c r="E75" s="2">
        <f t="shared" si="17"/>
        <v>8.8118928605935513E-3</v>
      </c>
      <c r="F75">
        <v>225721</v>
      </c>
      <c r="G75" s="2">
        <f t="shared" si="18"/>
        <v>8.8101319972217693E-3</v>
      </c>
      <c r="H75">
        <v>229560</v>
      </c>
      <c r="I75" s="2">
        <f t="shared" si="19"/>
        <v>8.9984719531552623E-3</v>
      </c>
      <c r="J75">
        <v>213499</v>
      </c>
      <c r="K75" s="2">
        <f t="shared" si="20"/>
        <v>8.4933961447120759E-3</v>
      </c>
      <c r="L75">
        <v>191263</v>
      </c>
      <c r="M75" s="2">
        <f t="shared" si="21"/>
        <v>7.7276877626755464E-3</v>
      </c>
      <c r="N75">
        <v>183662</v>
      </c>
      <c r="O75" s="2">
        <f t="shared" si="22"/>
        <v>7.5343230294130353E-3</v>
      </c>
      <c r="P75">
        <v>172195</v>
      </c>
      <c r="Q75" s="2">
        <f t="shared" si="23"/>
        <v>7.1813503340821981E-3</v>
      </c>
    </row>
    <row r="76" spans="1:17" x14ac:dyDescent="0.3">
      <c r="A76" s="22" t="s">
        <v>119</v>
      </c>
      <c r="B76">
        <v>223267</v>
      </c>
      <c r="C76" s="2">
        <f t="shared" si="16"/>
        <v>8.4955640550811572E-3</v>
      </c>
      <c r="D76">
        <v>222091</v>
      </c>
      <c r="E76" s="2">
        <f t="shared" si="17"/>
        <v>8.6212548669266451E-3</v>
      </c>
      <c r="F76">
        <v>226858</v>
      </c>
      <c r="G76" s="2">
        <f t="shared" si="18"/>
        <v>8.8545103230347911E-3</v>
      </c>
      <c r="H76">
        <v>211438</v>
      </c>
      <c r="I76" s="2">
        <f t="shared" si="19"/>
        <v>8.2881116607041398E-3</v>
      </c>
      <c r="J76">
        <v>188325</v>
      </c>
      <c r="K76" s="2">
        <f t="shared" si="20"/>
        <v>7.491926561496315E-3</v>
      </c>
      <c r="L76">
        <v>180518</v>
      </c>
      <c r="M76" s="2">
        <f t="shared" si="21"/>
        <v>7.2935525404425544E-3</v>
      </c>
      <c r="N76">
        <v>169143</v>
      </c>
      <c r="O76" s="2">
        <f t="shared" si="22"/>
        <v>6.9387135072252783E-3</v>
      </c>
      <c r="P76">
        <v>161134</v>
      </c>
      <c r="Q76" s="2">
        <f t="shared" si="23"/>
        <v>6.7200540360173111E-3</v>
      </c>
    </row>
    <row r="77" spans="1:17" x14ac:dyDescent="0.3">
      <c r="A77" s="22" t="s">
        <v>120</v>
      </c>
      <c r="B77">
        <v>218323</v>
      </c>
      <c r="C77" s="2">
        <f t="shared" si="16"/>
        <v>8.3074392149197311E-3</v>
      </c>
      <c r="D77">
        <v>222891</v>
      </c>
      <c r="E77" s="2">
        <f t="shared" si="17"/>
        <v>8.6523097223397023E-3</v>
      </c>
      <c r="F77">
        <v>208455</v>
      </c>
      <c r="G77" s="2">
        <f t="shared" si="18"/>
        <v>8.1362215544006269E-3</v>
      </c>
      <c r="H77">
        <v>185922</v>
      </c>
      <c r="I77" s="2">
        <f t="shared" si="19"/>
        <v>7.2879155884062238E-3</v>
      </c>
      <c r="J77">
        <v>177365</v>
      </c>
      <c r="K77" s="2">
        <f t="shared" si="20"/>
        <v>7.0559169232963966E-3</v>
      </c>
      <c r="L77">
        <v>165733</v>
      </c>
      <c r="M77" s="2">
        <f t="shared" si="21"/>
        <v>6.6961873230656551E-3</v>
      </c>
      <c r="N77">
        <v>157944</v>
      </c>
      <c r="O77" s="2">
        <f t="shared" si="22"/>
        <v>6.4792995641864536E-3</v>
      </c>
      <c r="P77">
        <v>153523</v>
      </c>
      <c r="Q77" s="2">
        <f t="shared" si="23"/>
        <v>6.4026391436412282E-3</v>
      </c>
    </row>
    <row r="78" spans="1:17" x14ac:dyDescent="0.3">
      <c r="A78" s="22" t="s">
        <v>121</v>
      </c>
      <c r="B78">
        <v>218737</v>
      </c>
      <c r="C78" s="2">
        <f t="shared" si="16"/>
        <v>8.323192387214802E-3</v>
      </c>
      <c r="D78">
        <v>204327</v>
      </c>
      <c r="E78" s="2">
        <f t="shared" si="17"/>
        <v>7.9316818024797071E-3</v>
      </c>
      <c r="F78">
        <v>182733</v>
      </c>
      <c r="G78" s="2">
        <f t="shared" si="18"/>
        <v>7.1322643894379586E-3</v>
      </c>
      <c r="H78">
        <v>174550</v>
      </c>
      <c r="I78" s="2">
        <f t="shared" si="19"/>
        <v>6.8421470614360132E-3</v>
      </c>
      <c r="J78">
        <v>162453</v>
      </c>
      <c r="K78" s="2">
        <f t="shared" si="20"/>
        <v>6.462689211176216E-3</v>
      </c>
      <c r="L78">
        <v>154392</v>
      </c>
      <c r="M78" s="2">
        <f t="shared" si="21"/>
        <v>6.2379716362025222E-3</v>
      </c>
      <c r="N78">
        <v>150194</v>
      </c>
      <c r="O78" s="2">
        <f t="shared" si="22"/>
        <v>6.1613731369562644E-3</v>
      </c>
      <c r="P78">
        <v>143814</v>
      </c>
      <c r="Q78" s="2">
        <f t="shared" si="23"/>
        <v>5.9977276747042434E-3</v>
      </c>
    </row>
    <row r="79" spans="1:17" x14ac:dyDescent="0.3">
      <c r="A79" s="22" t="s">
        <v>122</v>
      </c>
      <c r="B79">
        <v>199977</v>
      </c>
      <c r="C79" s="2">
        <f t="shared" si="16"/>
        <v>7.6093529856313949E-3</v>
      </c>
      <c r="D79">
        <v>178677</v>
      </c>
      <c r="E79" s="2">
        <f t="shared" si="17"/>
        <v>6.9359855007985558E-3</v>
      </c>
      <c r="F79">
        <v>171022</v>
      </c>
      <c r="G79" s="2">
        <f t="shared" si="18"/>
        <v>6.6751715366707631E-3</v>
      </c>
      <c r="H79">
        <v>159211</v>
      </c>
      <c r="I79" s="2">
        <f t="shared" si="19"/>
        <v>6.240876973923168E-3</v>
      </c>
      <c r="J79">
        <v>150854</v>
      </c>
      <c r="K79" s="2">
        <f t="shared" si="20"/>
        <v>6.0012589380484009E-3</v>
      </c>
      <c r="L79">
        <v>146400</v>
      </c>
      <c r="M79" s="2">
        <f t="shared" si="21"/>
        <v>5.9150671507594253E-3</v>
      </c>
      <c r="N79">
        <v>140427</v>
      </c>
      <c r="O79" s="2">
        <f t="shared" si="22"/>
        <v>5.7607037931166182E-3</v>
      </c>
      <c r="P79">
        <v>136049</v>
      </c>
      <c r="Q79" s="2">
        <f t="shared" si="23"/>
        <v>5.6738902500162542E-3</v>
      </c>
    </row>
    <row r="80" spans="1:17" x14ac:dyDescent="0.3">
      <c r="A80" s="22" t="s">
        <v>123</v>
      </c>
      <c r="B80">
        <v>174398</v>
      </c>
      <c r="C80" s="2">
        <f t="shared" si="16"/>
        <v>6.6360428548690297E-3</v>
      </c>
      <c r="D80">
        <v>166809</v>
      </c>
      <c r="E80" s="2">
        <f t="shared" si="17"/>
        <v>6.4752867207458504E-3</v>
      </c>
      <c r="F80">
        <v>155546</v>
      </c>
      <c r="G80" s="2">
        <f t="shared" si="18"/>
        <v>6.0711267079264098E-3</v>
      </c>
      <c r="H80">
        <v>147429</v>
      </c>
      <c r="I80" s="2">
        <f t="shared" si="19"/>
        <v>5.7790369471237462E-3</v>
      </c>
      <c r="J80">
        <v>142548</v>
      </c>
      <c r="K80" s="2">
        <f t="shared" si="20"/>
        <v>5.6708304658870399E-3</v>
      </c>
      <c r="L80">
        <v>136595</v>
      </c>
      <c r="M80" s="2">
        <f t="shared" si="21"/>
        <v>5.5189111848222934E-3</v>
      </c>
      <c r="N80">
        <v>132560</v>
      </c>
      <c r="O80" s="2">
        <f t="shared" si="22"/>
        <v>5.4379777024043726E-3</v>
      </c>
      <c r="P80">
        <v>127721</v>
      </c>
      <c r="Q80" s="2">
        <f t="shared" si="23"/>
        <v>5.3265730481100639E-3</v>
      </c>
    </row>
    <row r="81" spans="1:17" x14ac:dyDescent="0.3">
      <c r="A81" s="22" t="s">
        <v>124</v>
      </c>
      <c r="B81">
        <v>162262</v>
      </c>
      <c r="C81" s="2">
        <f t="shared" si="16"/>
        <v>6.1742542100067573E-3</v>
      </c>
      <c r="D81">
        <v>151187</v>
      </c>
      <c r="E81" s="2">
        <f t="shared" si="17"/>
        <v>5.8688630316673738E-3</v>
      </c>
      <c r="F81">
        <v>143572</v>
      </c>
      <c r="G81" s="2">
        <f t="shared" si="18"/>
        <v>5.6037686839289381E-3</v>
      </c>
      <c r="H81">
        <v>138843</v>
      </c>
      <c r="I81" s="2">
        <f t="shared" si="19"/>
        <v>5.4424762214320271E-3</v>
      </c>
      <c r="J81">
        <v>132720</v>
      </c>
      <c r="K81" s="2">
        <f t="shared" si="20"/>
        <v>5.2798539399537547E-3</v>
      </c>
      <c r="L81">
        <v>128686</v>
      </c>
      <c r="M81" s="2">
        <f t="shared" si="21"/>
        <v>5.1993601869031927E-3</v>
      </c>
      <c r="N81">
        <v>124088</v>
      </c>
      <c r="O81" s="2">
        <f t="shared" si="22"/>
        <v>5.0904328389857713E-3</v>
      </c>
      <c r="P81">
        <v>120055</v>
      </c>
      <c r="Q81" s="2">
        <f t="shared" si="23"/>
        <v>5.006864394194014E-3</v>
      </c>
    </row>
    <row r="82" spans="1:17" x14ac:dyDescent="0.3">
      <c r="A82" s="22" t="s">
        <v>125</v>
      </c>
      <c r="B82">
        <v>146395</v>
      </c>
      <c r="C82" s="2">
        <f t="shared" si="16"/>
        <v>5.5704967587848001E-3</v>
      </c>
      <c r="D82">
        <v>138998</v>
      </c>
      <c r="E82" s="2">
        <f t="shared" si="17"/>
        <v>5.3957034908801785E-3</v>
      </c>
      <c r="F82">
        <v>134573</v>
      </c>
      <c r="G82" s="2">
        <f t="shared" si="18"/>
        <v>5.2525280911484753E-3</v>
      </c>
      <c r="H82">
        <v>128817</v>
      </c>
      <c r="I82" s="2">
        <f t="shared" si="19"/>
        <v>5.0494692524377131E-3</v>
      </c>
      <c r="J82">
        <v>124794</v>
      </c>
      <c r="K82" s="2">
        <f t="shared" si="20"/>
        <v>4.9645425902847262E-3</v>
      </c>
      <c r="L82">
        <v>120098</v>
      </c>
      <c r="M82" s="2">
        <f t="shared" si="21"/>
        <v>4.8523752368299557E-3</v>
      </c>
      <c r="N82">
        <v>116239</v>
      </c>
      <c r="O82" s="2">
        <f t="shared" si="22"/>
        <v>4.7684451580399965E-3</v>
      </c>
      <c r="P82">
        <v>112721</v>
      </c>
      <c r="Q82" s="2">
        <f t="shared" si="23"/>
        <v>4.7010017190283072E-3</v>
      </c>
    </row>
    <row r="83" spans="1:17" x14ac:dyDescent="0.3">
      <c r="A83" s="22" t="s">
        <v>126</v>
      </c>
      <c r="B83">
        <v>133970</v>
      </c>
      <c r="C83" s="2">
        <f t="shared" si="16"/>
        <v>5.0977113342286261E-3</v>
      </c>
      <c r="D83">
        <v>129719</v>
      </c>
      <c r="E83" s="2">
        <f t="shared" si="17"/>
        <v>5.0355059866579802E-3</v>
      </c>
      <c r="F83">
        <v>124480</v>
      </c>
      <c r="G83" s="2">
        <f t="shared" si="18"/>
        <v>4.858587508535607E-3</v>
      </c>
      <c r="H83">
        <v>120791</v>
      </c>
      <c r="I83" s="2">
        <f t="shared" si="19"/>
        <v>4.7348598435858922E-3</v>
      </c>
      <c r="J83">
        <v>116106</v>
      </c>
      <c r="K83" s="2">
        <f t="shared" si="20"/>
        <v>4.6189174318284412E-3</v>
      </c>
      <c r="L83">
        <v>112018</v>
      </c>
      <c r="M83" s="2">
        <f t="shared" si="21"/>
        <v>4.5259152465421401E-3</v>
      </c>
      <c r="N83">
        <v>108556</v>
      </c>
      <c r="O83" s="2">
        <f t="shared" si="22"/>
        <v>4.4532672560516681E-3</v>
      </c>
      <c r="P83">
        <v>103865</v>
      </c>
      <c r="Q83" s="2">
        <f t="shared" si="23"/>
        <v>4.3316644063384384E-3</v>
      </c>
    </row>
    <row r="84" spans="1:17" x14ac:dyDescent="0.3">
      <c r="A84" s="22" t="s">
        <v>127</v>
      </c>
      <c r="B84">
        <v>124398</v>
      </c>
      <c r="C84" s="2">
        <f t="shared" si="16"/>
        <v>4.7334858144015271E-3</v>
      </c>
      <c r="D84">
        <v>119485</v>
      </c>
      <c r="E84" s="2">
        <f t="shared" si="17"/>
        <v>4.6382367487864439E-3</v>
      </c>
      <c r="F84">
        <v>116458</v>
      </c>
      <c r="G84" s="2">
        <f t="shared" si="18"/>
        <v>4.5454802704775043E-3</v>
      </c>
      <c r="H84">
        <v>111930</v>
      </c>
      <c r="I84" s="2">
        <f t="shared" si="19"/>
        <v>4.3875194533745795E-3</v>
      </c>
      <c r="J84">
        <v>107787</v>
      </c>
      <c r="K84" s="2">
        <f t="shared" si="20"/>
        <v>4.2879717949502365E-3</v>
      </c>
      <c r="L84">
        <v>103952</v>
      </c>
      <c r="M84" s="2">
        <f t="shared" si="21"/>
        <v>4.2000209047523482E-3</v>
      </c>
      <c r="N84">
        <v>99355</v>
      </c>
      <c r="O84" s="2">
        <f t="shared" si="22"/>
        <v>4.0758167970910263E-3</v>
      </c>
      <c r="P84">
        <v>95469</v>
      </c>
      <c r="Q84" s="2">
        <f t="shared" si="23"/>
        <v>3.9815112810737442E-3</v>
      </c>
    </row>
    <row r="85" spans="1:17" x14ac:dyDescent="0.3">
      <c r="A85" s="22" t="s">
        <v>128</v>
      </c>
      <c r="B85">
        <v>113946</v>
      </c>
      <c r="C85" s="2">
        <f t="shared" si="16"/>
        <v>4.335775290662201E-3</v>
      </c>
      <c r="D85">
        <v>111284</v>
      </c>
      <c r="E85" s="2">
        <f t="shared" si="17"/>
        <v>4.3198856622333401E-3</v>
      </c>
      <c r="F85">
        <v>107361</v>
      </c>
      <c r="G85" s="2">
        <f t="shared" si="18"/>
        <v>4.1904146329040113E-3</v>
      </c>
      <c r="H85">
        <v>103297</v>
      </c>
      <c r="I85" s="2">
        <f t="shared" si="19"/>
        <v>4.0491163850195121E-3</v>
      </c>
      <c r="J85">
        <v>99310</v>
      </c>
      <c r="K85" s="2">
        <f t="shared" si="20"/>
        <v>3.9507406176673256E-3</v>
      </c>
      <c r="L85">
        <v>94554</v>
      </c>
      <c r="M85" s="2">
        <f t="shared" si="21"/>
        <v>3.8203091487220404E-3</v>
      </c>
      <c r="N85">
        <v>90809</v>
      </c>
      <c r="O85" s="2">
        <f t="shared" si="22"/>
        <v>3.7252362490769364E-3</v>
      </c>
      <c r="P85">
        <v>89072</v>
      </c>
      <c r="Q85" s="2">
        <f t="shared" si="23"/>
        <v>3.7147259615980112E-3</v>
      </c>
    </row>
    <row r="86" spans="1:17" x14ac:dyDescent="0.3">
      <c r="A86" s="22" t="s">
        <v>129</v>
      </c>
      <c r="B86">
        <v>105500</v>
      </c>
      <c r="C86" s="2">
        <f t="shared" si="16"/>
        <v>4.0143953553864299E-3</v>
      </c>
      <c r="D86">
        <v>102079</v>
      </c>
      <c r="E86" s="2">
        <f t="shared" si="17"/>
        <v>3.9625607321368489E-3</v>
      </c>
      <c r="F86">
        <v>98442</v>
      </c>
      <c r="G86" s="2">
        <f t="shared" si="18"/>
        <v>3.8422965256688802E-3</v>
      </c>
      <c r="H86">
        <v>94456</v>
      </c>
      <c r="I86" s="2">
        <f t="shared" si="19"/>
        <v>3.7025599704096249E-3</v>
      </c>
      <c r="J86">
        <v>89749</v>
      </c>
      <c r="K86" s="2">
        <f t="shared" si="20"/>
        <v>3.5703858593799697E-3</v>
      </c>
      <c r="L86">
        <v>85878</v>
      </c>
      <c r="M86" s="2">
        <f t="shared" si="21"/>
        <v>3.4697686938040843E-3</v>
      </c>
      <c r="N86">
        <v>84249</v>
      </c>
      <c r="O86" s="2">
        <f t="shared" si="22"/>
        <v>3.4561269119633828E-3</v>
      </c>
      <c r="P86">
        <v>83412</v>
      </c>
      <c r="Q86" s="2">
        <f t="shared" si="23"/>
        <v>3.4786770467578284E-3</v>
      </c>
    </row>
    <row r="87" spans="1:17" x14ac:dyDescent="0.3">
      <c r="A87" s="22" t="s">
        <v>130</v>
      </c>
      <c r="B87">
        <v>96048</v>
      </c>
      <c r="C87" s="2">
        <f t="shared" si="16"/>
        <v>3.6547359724564536E-3</v>
      </c>
      <c r="D87">
        <v>92967</v>
      </c>
      <c r="E87" s="2">
        <f t="shared" si="17"/>
        <v>3.6088459289821263E-3</v>
      </c>
      <c r="F87">
        <v>89307</v>
      </c>
      <c r="G87" s="2">
        <f t="shared" si="18"/>
        <v>3.4857477074613547E-3</v>
      </c>
      <c r="H87">
        <v>84686</v>
      </c>
      <c r="I87" s="2">
        <f t="shared" si="19"/>
        <v>3.3195878891135503E-3</v>
      </c>
      <c r="J87">
        <v>80969</v>
      </c>
      <c r="K87" s="2">
        <f t="shared" si="20"/>
        <v>3.2211007660044874E-3</v>
      </c>
      <c r="L87">
        <v>79049</v>
      </c>
      <c r="M87" s="2">
        <f t="shared" si="21"/>
        <v>3.1938534371610781E-3</v>
      </c>
      <c r="N87">
        <v>78273</v>
      </c>
      <c r="O87" s="2">
        <f t="shared" si="22"/>
        <v>3.210974869495304E-3</v>
      </c>
      <c r="P87">
        <v>79211</v>
      </c>
      <c r="Q87" s="2">
        <f t="shared" si="23"/>
        <v>3.3034753698596648E-3</v>
      </c>
    </row>
    <row r="88" spans="1:17" x14ac:dyDescent="0.3">
      <c r="A88" s="22" t="s">
        <v>131</v>
      </c>
      <c r="B88">
        <v>86763</v>
      </c>
      <c r="C88" s="2">
        <f t="shared" si="16"/>
        <v>3.3014311300416381E-3</v>
      </c>
      <c r="D88">
        <v>83617</v>
      </c>
      <c r="E88" s="2">
        <f t="shared" si="17"/>
        <v>3.2458923063420188E-3</v>
      </c>
      <c r="F88">
        <v>79436</v>
      </c>
      <c r="G88" s="2">
        <f t="shared" si="18"/>
        <v>3.1004720222367809E-3</v>
      </c>
      <c r="H88">
        <v>75706</v>
      </c>
      <c r="I88" s="2">
        <f t="shared" si="19"/>
        <v>2.96758284407376E-3</v>
      </c>
      <c r="J88">
        <v>73840</v>
      </c>
      <c r="K88" s="2">
        <f t="shared" si="20"/>
        <v>2.9374955916680627E-3</v>
      </c>
      <c r="L88">
        <v>72787</v>
      </c>
      <c r="M88" s="2">
        <f t="shared" si="21"/>
        <v>2.9408469446880214E-3</v>
      </c>
      <c r="N88">
        <v>73588</v>
      </c>
      <c r="O88" s="2">
        <f t="shared" si="22"/>
        <v>3.018783216389054E-3</v>
      </c>
      <c r="P88">
        <v>74615</v>
      </c>
      <c r="Q88" s="2">
        <f t="shared" si="23"/>
        <v>3.1118003146290148E-3</v>
      </c>
    </row>
    <row r="89" spans="1:17" x14ac:dyDescent="0.3">
      <c r="A89" s="22" t="s">
        <v>132</v>
      </c>
      <c r="B89">
        <v>77244</v>
      </c>
      <c r="C89" s="2">
        <f t="shared" si="16"/>
        <v>2.9392223206774351E-3</v>
      </c>
      <c r="D89">
        <v>73738</v>
      </c>
      <c r="E89" s="2">
        <f t="shared" si="17"/>
        <v>2.8624036605600272E-3</v>
      </c>
      <c r="F89">
        <v>70331</v>
      </c>
      <c r="G89" s="2">
        <f t="shared" si="18"/>
        <v>2.7450941361087545E-3</v>
      </c>
      <c r="H89">
        <v>68337</v>
      </c>
      <c r="I89" s="2">
        <f t="shared" si="19"/>
        <v>2.6787270337287469E-3</v>
      </c>
      <c r="J89">
        <v>67353</v>
      </c>
      <c r="K89" s="2">
        <f t="shared" si="20"/>
        <v>2.6794303979634213E-3</v>
      </c>
      <c r="L89">
        <v>67769</v>
      </c>
      <c r="M89" s="2">
        <f t="shared" si="21"/>
        <v>2.7381023616107618E-3</v>
      </c>
      <c r="N89">
        <v>68752</v>
      </c>
      <c r="O89" s="2">
        <f t="shared" si="22"/>
        <v>2.820397125797416E-3</v>
      </c>
      <c r="P89">
        <v>67392</v>
      </c>
      <c r="Q89" s="2">
        <f t="shared" si="23"/>
        <v>2.810566867298513E-3</v>
      </c>
    </row>
    <row r="90" spans="1:17" x14ac:dyDescent="0.3">
      <c r="A90" s="22" t="s">
        <v>133</v>
      </c>
      <c r="B90">
        <v>67255</v>
      </c>
      <c r="C90" s="2">
        <f t="shared" si="16"/>
        <v>2.5591294751328374E-3</v>
      </c>
      <c r="D90">
        <v>64545</v>
      </c>
      <c r="E90" s="2">
        <f t="shared" si="17"/>
        <v>2.5055445532947318E-3</v>
      </c>
      <c r="F90">
        <v>62786</v>
      </c>
      <c r="G90" s="2">
        <f t="shared" si="18"/>
        <v>2.45060471811469E-3</v>
      </c>
      <c r="H90">
        <v>61665</v>
      </c>
      <c r="I90" s="2">
        <f t="shared" si="19"/>
        <v>2.417192773093393E-3</v>
      </c>
      <c r="J90">
        <v>62013</v>
      </c>
      <c r="K90" s="2">
        <f t="shared" si="20"/>
        <v>2.4669950450448481E-3</v>
      </c>
      <c r="L90">
        <v>62655</v>
      </c>
      <c r="M90" s="2">
        <f t="shared" si="21"/>
        <v>2.5314790459756271E-3</v>
      </c>
      <c r="N90">
        <v>61463</v>
      </c>
      <c r="O90" s="2">
        <f t="shared" si="22"/>
        <v>2.5213821931418224E-3</v>
      </c>
      <c r="P90">
        <v>60238</v>
      </c>
      <c r="Q90" s="2">
        <f t="shared" si="23"/>
        <v>2.5122110480817876E-3</v>
      </c>
    </row>
    <row r="91" spans="1:17" x14ac:dyDescent="0.3">
      <c r="A91" s="22" t="s">
        <v>134</v>
      </c>
      <c r="B91">
        <v>58011</v>
      </c>
      <c r="C91" s="2">
        <f t="shared" si="16"/>
        <v>2.2073847294912055E-3</v>
      </c>
      <c r="D91">
        <v>56907</v>
      </c>
      <c r="E91" s="2">
        <f t="shared" si="17"/>
        <v>2.2090483212385669E-3</v>
      </c>
      <c r="F91">
        <v>56099</v>
      </c>
      <c r="G91" s="2">
        <f t="shared" si="18"/>
        <v>2.1896039575943042E-3</v>
      </c>
      <c r="H91">
        <v>56127</v>
      </c>
      <c r="I91" s="2">
        <f t="shared" si="19"/>
        <v>2.2001099290588316E-3</v>
      </c>
      <c r="J91">
        <v>56757</v>
      </c>
      <c r="K91" s="2">
        <f t="shared" si="20"/>
        <v>2.2579013718351062E-3</v>
      </c>
      <c r="L91">
        <v>55341</v>
      </c>
      <c r="M91" s="2">
        <f t="shared" si="21"/>
        <v>2.235968109222523E-3</v>
      </c>
      <c r="N91">
        <v>54128</v>
      </c>
      <c r="O91" s="2">
        <f t="shared" si="22"/>
        <v>2.2204802133052497E-3</v>
      </c>
      <c r="P91">
        <v>53528</v>
      </c>
      <c r="Q91" s="2">
        <f t="shared" si="23"/>
        <v>2.2323721402058823E-3</v>
      </c>
    </row>
    <row r="92" spans="1:17" x14ac:dyDescent="0.3">
      <c r="A92" s="22" t="s">
        <v>135</v>
      </c>
      <c r="B92">
        <v>50255</v>
      </c>
      <c r="C92" s="2">
        <f t="shared" si="16"/>
        <v>1.9122600813738866E-3</v>
      </c>
      <c r="D92">
        <v>50172</v>
      </c>
      <c r="E92" s="2">
        <f t="shared" si="17"/>
        <v>1.9476052572298906E-3</v>
      </c>
      <c r="F92">
        <v>50405</v>
      </c>
      <c r="G92" s="2">
        <f t="shared" si="18"/>
        <v>1.9673610489053446E-3</v>
      </c>
      <c r="H92">
        <v>50698</v>
      </c>
      <c r="I92" s="2">
        <f t="shared" si="19"/>
        <v>1.9872997520520366E-3</v>
      </c>
      <c r="J92">
        <v>49513</v>
      </c>
      <c r="K92" s="2">
        <f t="shared" si="20"/>
        <v>1.9697212788496858E-3</v>
      </c>
      <c r="L92">
        <v>47999</v>
      </c>
      <c r="M92" s="2">
        <f t="shared" si="21"/>
        <v>1.939325875473372E-3</v>
      </c>
      <c r="N92">
        <v>47422</v>
      </c>
      <c r="O92" s="2">
        <f t="shared" si="22"/>
        <v>1.9453815525303272E-3</v>
      </c>
      <c r="P92">
        <v>46578</v>
      </c>
      <c r="Q92" s="2">
        <f t="shared" si="23"/>
        <v>1.9425240910646686E-3</v>
      </c>
    </row>
    <row r="93" spans="1:17" x14ac:dyDescent="0.3">
      <c r="A93" s="22" t="s">
        <v>136</v>
      </c>
      <c r="B93">
        <v>43540</v>
      </c>
      <c r="C93" s="2">
        <f t="shared" si="16"/>
        <v>1.656746670839101E-3</v>
      </c>
      <c r="D93">
        <v>44324</v>
      </c>
      <c r="E93" s="2">
        <f t="shared" si="17"/>
        <v>1.7205942641604416E-3</v>
      </c>
      <c r="F93">
        <v>44853</v>
      </c>
      <c r="G93" s="2">
        <f t="shared" si="18"/>
        <v>1.7506605520593475E-3</v>
      </c>
      <c r="H93">
        <v>43634</v>
      </c>
      <c r="I93" s="2">
        <f t="shared" si="19"/>
        <v>1.7103995696287539E-3</v>
      </c>
      <c r="J93">
        <v>42213</v>
      </c>
      <c r="K93" s="2">
        <f t="shared" si="20"/>
        <v>1.6793133993917109E-3</v>
      </c>
      <c r="L93">
        <v>41294</v>
      </c>
      <c r="M93" s="2">
        <f t="shared" si="21"/>
        <v>1.6684206483842878E-3</v>
      </c>
      <c r="N93">
        <v>40729</v>
      </c>
      <c r="O93" s="2">
        <f t="shared" si="22"/>
        <v>1.6708161876978554E-3</v>
      </c>
      <c r="P93">
        <v>39722</v>
      </c>
      <c r="Q93" s="2">
        <f t="shared" si="23"/>
        <v>1.6565962889190341E-3</v>
      </c>
    </row>
    <row r="94" spans="1:17" x14ac:dyDescent="0.3">
      <c r="A94" s="22" t="s">
        <v>137</v>
      </c>
      <c r="B94">
        <v>37745</v>
      </c>
      <c r="C94" s="2">
        <f t="shared" si="16"/>
        <v>1.4362403098489177E-3</v>
      </c>
      <c r="D94">
        <v>38817</v>
      </c>
      <c r="E94" s="2">
        <f t="shared" si="17"/>
        <v>1.5068204032108081E-3</v>
      </c>
      <c r="F94">
        <v>37969</v>
      </c>
      <c r="G94" s="2">
        <f t="shared" si="18"/>
        <v>1.4819706708835835E-3</v>
      </c>
      <c r="H94">
        <v>36541</v>
      </c>
      <c r="I94" s="2">
        <f t="shared" si="19"/>
        <v>1.4323626225834049E-3</v>
      </c>
      <c r="J94">
        <v>35654</v>
      </c>
      <c r="K94" s="2">
        <f t="shared" si="20"/>
        <v>1.4183839087937853E-3</v>
      </c>
      <c r="L94">
        <v>34814</v>
      </c>
      <c r="M94" s="2">
        <f t="shared" si="21"/>
        <v>1.406606200727723E-3</v>
      </c>
      <c r="N94">
        <v>34156</v>
      </c>
      <c r="O94" s="2">
        <f t="shared" si="22"/>
        <v>1.401173554641851E-3</v>
      </c>
      <c r="P94">
        <v>32850</v>
      </c>
      <c r="Q94" s="2">
        <f t="shared" si="23"/>
        <v>1.3700012106890455E-3</v>
      </c>
    </row>
    <row r="95" spans="1:17" x14ac:dyDescent="0.3">
      <c r="A95" s="22" t="s">
        <v>138</v>
      </c>
      <c r="B95">
        <v>32477</v>
      </c>
      <c r="C95" s="2">
        <f t="shared" si="16"/>
        <v>1.2357869000652615E-3</v>
      </c>
      <c r="D95">
        <v>32307</v>
      </c>
      <c r="E95" s="2">
        <f t="shared" si="17"/>
        <v>1.2541115172870541E-3</v>
      </c>
      <c r="F95">
        <v>31196</v>
      </c>
      <c r="G95" s="2">
        <f t="shared" si="18"/>
        <v>1.2176132384019666E-3</v>
      </c>
      <c r="H95">
        <v>30065</v>
      </c>
      <c r="I95" s="2">
        <f t="shared" si="19"/>
        <v>1.178511322842015E-3</v>
      </c>
      <c r="J95">
        <v>29526</v>
      </c>
      <c r="K95" s="2">
        <f t="shared" si="20"/>
        <v>1.1746004176542688E-3</v>
      </c>
      <c r="L95">
        <v>28649</v>
      </c>
      <c r="M95" s="2">
        <f t="shared" si="21"/>
        <v>1.1575188442766856E-3</v>
      </c>
      <c r="N95">
        <v>27648</v>
      </c>
      <c r="O95" s="2">
        <f t="shared" si="22"/>
        <v>1.1341974012980998E-3</v>
      </c>
      <c r="P95">
        <v>26588</v>
      </c>
      <c r="Q95" s="2">
        <f t="shared" si="23"/>
        <v>1.1088460331750486E-3</v>
      </c>
    </row>
    <row r="96" spans="1:17" x14ac:dyDescent="0.3">
      <c r="A96" s="22" t="s">
        <v>139</v>
      </c>
      <c r="B96">
        <v>26496</v>
      </c>
      <c r="C96" s="2">
        <f t="shared" si="16"/>
        <v>1.0082030268845389E-3</v>
      </c>
      <c r="D96">
        <v>25944</v>
      </c>
      <c r="E96" s="2">
        <f t="shared" si="17"/>
        <v>1.0071089610454492E-3</v>
      </c>
      <c r="F96">
        <v>25132</v>
      </c>
      <c r="G96" s="2">
        <f t="shared" si="18"/>
        <v>9.8092883406584899E-4</v>
      </c>
      <c r="H96">
        <v>24365</v>
      </c>
      <c r="I96" s="2">
        <f t="shared" si="19"/>
        <v>9.5507827643591208E-4</v>
      </c>
      <c r="J96">
        <v>23852</v>
      </c>
      <c r="K96" s="2">
        <f t="shared" si="20"/>
        <v>9.4887790970296084E-4</v>
      </c>
      <c r="L96">
        <v>22705</v>
      </c>
      <c r="M96" s="2">
        <f t="shared" si="21"/>
        <v>9.1736065340158987E-4</v>
      </c>
      <c r="N96">
        <v>21919</v>
      </c>
      <c r="O96" s="2">
        <f t="shared" si="22"/>
        <v>8.9917798173658311E-4</v>
      </c>
      <c r="P96">
        <v>21180</v>
      </c>
      <c r="Q96" s="2">
        <f t="shared" si="23"/>
        <v>8.8330671666343947E-4</v>
      </c>
    </row>
    <row r="97" spans="1:17" x14ac:dyDescent="0.3">
      <c r="A97" s="22" t="s">
        <v>140</v>
      </c>
      <c r="B97">
        <v>20699</v>
      </c>
      <c r="C97" s="2">
        <f t="shared" si="16"/>
        <v>7.8762056361273661E-4</v>
      </c>
      <c r="D97">
        <v>20369</v>
      </c>
      <c r="E97" s="2">
        <f t="shared" si="17"/>
        <v>7.90695437385706E-4</v>
      </c>
      <c r="F97">
        <v>19921</v>
      </c>
      <c r="G97" s="2">
        <f t="shared" si="18"/>
        <v>7.7753793185682697E-4</v>
      </c>
      <c r="H97">
        <v>19329</v>
      </c>
      <c r="I97" s="2">
        <f t="shared" si="19"/>
        <v>7.5767321999711649E-4</v>
      </c>
      <c r="J97">
        <v>18431</v>
      </c>
      <c r="K97" s="2">
        <f t="shared" si="20"/>
        <v>7.3322022277944293E-4</v>
      </c>
      <c r="L97">
        <v>17566</v>
      </c>
      <c r="M97" s="2">
        <f t="shared" si="21"/>
        <v>7.0972725116284199E-4</v>
      </c>
      <c r="N97">
        <v>17075</v>
      </c>
      <c r="O97" s="2">
        <f t="shared" si="22"/>
        <v>7.0046370902651384E-4</v>
      </c>
      <c r="P97">
        <v>16554</v>
      </c>
      <c r="Q97" s="2">
        <f t="shared" si="23"/>
        <v>6.9038051877462589E-4</v>
      </c>
    </row>
    <row r="98" spans="1:17" x14ac:dyDescent="0.3">
      <c r="A98" s="22" t="s">
        <v>141</v>
      </c>
      <c r="B98">
        <v>15823</v>
      </c>
      <c r="C98" s="2">
        <f t="shared" si="16"/>
        <v>6.0208320102634585E-4</v>
      </c>
      <c r="D98">
        <v>15809</v>
      </c>
      <c r="E98" s="2">
        <f t="shared" si="17"/>
        <v>6.1368276153127917E-4</v>
      </c>
      <c r="F98">
        <v>15463</v>
      </c>
      <c r="G98" s="2">
        <f t="shared" si="18"/>
        <v>6.0353742484323656E-4</v>
      </c>
      <c r="H98">
        <v>14536</v>
      </c>
      <c r="I98" s="2">
        <f t="shared" si="19"/>
        <v>5.697934671156338E-4</v>
      </c>
      <c r="J98">
        <v>13908</v>
      </c>
      <c r="K98" s="2">
        <f t="shared" si="20"/>
        <v>5.5328668321938542E-4</v>
      </c>
      <c r="L98">
        <v>13313</v>
      </c>
      <c r="M98" s="2">
        <f t="shared" si="21"/>
        <v>5.3789131815614908E-4</v>
      </c>
      <c r="N98">
        <v>13061</v>
      </c>
      <c r="O98" s="2">
        <f t="shared" si="22"/>
        <v>5.3579833110367766E-4</v>
      </c>
      <c r="P98">
        <v>12164</v>
      </c>
      <c r="Q98" s="2">
        <f t="shared" si="23"/>
        <v>5.0729664313003194E-4</v>
      </c>
    </row>
    <row r="99" spans="1:17" x14ac:dyDescent="0.3">
      <c r="A99" s="22" t="s">
        <v>142</v>
      </c>
      <c r="B99">
        <v>12026</v>
      </c>
      <c r="C99" s="2">
        <f t="shared" ref="C99:C103" si="24">B99/B$107</f>
        <v>4.5760301937324368E-4</v>
      </c>
      <c r="D99">
        <v>11994</v>
      </c>
      <c r="E99" s="2">
        <f t="shared" ref="E99:E103" si="25">D99/D$107</f>
        <v>4.6558991978026208E-4</v>
      </c>
      <c r="F99">
        <v>11289</v>
      </c>
      <c r="G99" s="2">
        <f t="shared" ref="G99:G103" si="26">F99/F$107</f>
        <v>4.406217415155725E-4</v>
      </c>
      <c r="H99">
        <v>10609</v>
      </c>
      <c r="I99" s="2">
        <f t="shared" ref="I99:I103" si="27">H99/H$107</f>
        <v>4.1585985777585022E-4</v>
      </c>
      <c r="J99">
        <v>10262</v>
      </c>
      <c r="K99" s="2">
        <f t="shared" ref="K99:K103" si="28">J99/J$107</f>
        <v>4.0824187109558043E-4</v>
      </c>
      <c r="L99">
        <v>9894</v>
      </c>
      <c r="M99" s="2">
        <f t="shared" ref="M99:M103" si="29">L99/L$107</f>
        <v>3.9975187424599559E-4</v>
      </c>
      <c r="N99">
        <v>9354</v>
      </c>
      <c r="O99" s="2">
        <f t="shared" ref="O99:O103" si="30">N99/N$107</f>
        <v>3.837269419756375E-4</v>
      </c>
      <c r="P99">
        <v>8051</v>
      </c>
      <c r="Q99" s="2">
        <f t="shared" ref="Q99:Q103" si="31">P99/P$107</f>
        <v>3.3576498469581448E-4</v>
      </c>
    </row>
    <row r="100" spans="1:17" x14ac:dyDescent="0.3">
      <c r="A100" s="22" t="s">
        <v>143</v>
      </c>
      <c r="B100">
        <v>8946</v>
      </c>
      <c r="C100" s="2">
        <f t="shared" si="24"/>
        <v>3.4040550568044555E-4</v>
      </c>
      <c r="D100">
        <v>8476</v>
      </c>
      <c r="E100" s="2">
        <f t="shared" si="25"/>
        <v>3.2902619310134243E-4</v>
      </c>
      <c r="F100">
        <v>7946</v>
      </c>
      <c r="G100" s="2">
        <f t="shared" si="26"/>
        <v>3.1014087679003802E-4</v>
      </c>
      <c r="H100">
        <v>7555</v>
      </c>
      <c r="I100" s="2">
        <f t="shared" si="27"/>
        <v>2.9614678343826457E-4</v>
      </c>
      <c r="J100">
        <v>7391</v>
      </c>
      <c r="K100" s="2">
        <f t="shared" si="28"/>
        <v>2.9402803247587556E-4</v>
      </c>
      <c r="L100">
        <v>6883</v>
      </c>
      <c r="M100" s="2">
        <f t="shared" si="29"/>
        <v>2.7809704370681095E-4</v>
      </c>
      <c r="N100">
        <v>6002</v>
      </c>
      <c r="O100" s="2">
        <f t="shared" si="30"/>
        <v>2.4621863435298012E-4</v>
      </c>
      <c r="P100">
        <v>5327</v>
      </c>
      <c r="Q100" s="2">
        <f t="shared" si="31"/>
        <v>2.2216123133456759E-4</v>
      </c>
    </row>
    <row r="101" spans="1:17" x14ac:dyDescent="0.3">
      <c r="A101" s="22" t="s">
        <v>144</v>
      </c>
      <c r="B101">
        <v>6092</v>
      </c>
      <c r="C101" s="2">
        <f t="shared" si="24"/>
        <v>2.3180754981056049E-4</v>
      </c>
      <c r="D101">
        <v>5750</v>
      </c>
      <c r="E101" s="2">
        <f t="shared" si="25"/>
        <v>2.2320677328134959E-4</v>
      </c>
      <c r="F101">
        <v>5483</v>
      </c>
      <c r="G101" s="2">
        <f t="shared" si="26"/>
        <v>2.1400735306314857E-4</v>
      </c>
      <c r="H101">
        <v>5267</v>
      </c>
      <c r="I101" s="2">
        <f t="shared" si="27"/>
        <v>2.064599746352534E-4</v>
      </c>
      <c r="J101">
        <v>4988</v>
      </c>
      <c r="K101" s="2">
        <f t="shared" si="28"/>
        <v>1.9843212366251755E-4</v>
      </c>
      <c r="L101">
        <v>4292</v>
      </c>
      <c r="M101" s="2">
        <f t="shared" si="29"/>
        <v>1.7341166810832962E-4</v>
      </c>
      <c r="N101">
        <v>3909</v>
      </c>
      <c r="O101" s="2">
        <f t="shared" si="30"/>
        <v>1.6035798761842709E-4</v>
      </c>
      <c r="P101">
        <v>3815</v>
      </c>
      <c r="Q101" s="2">
        <f t="shared" si="31"/>
        <v>1.591036413631266E-4</v>
      </c>
    </row>
    <row r="102" spans="1:17" x14ac:dyDescent="0.3">
      <c r="A102" s="22" t="s">
        <v>145</v>
      </c>
      <c r="B102">
        <v>3995</v>
      </c>
      <c r="C102" s="2">
        <f t="shared" si="24"/>
        <v>1.5201430753335345E-4</v>
      </c>
      <c r="D102">
        <v>3811</v>
      </c>
      <c r="E102" s="2">
        <f t="shared" si="25"/>
        <v>1.4793756747395187E-4</v>
      </c>
      <c r="F102">
        <v>3713</v>
      </c>
      <c r="G102" s="2">
        <f t="shared" si="26"/>
        <v>1.4492236037269207E-4</v>
      </c>
      <c r="H102">
        <v>3473</v>
      </c>
      <c r="I102" s="2">
        <f t="shared" si="27"/>
        <v>1.3613736318743782E-4</v>
      </c>
      <c r="J102">
        <v>3038</v>
      </c>
      <c r="K102" s="2">
        <f t="shared" si="28"/>
        <v>1.2085741613607224E-4</v>
      </c>
      <c r="L102">
        <v>2714</v>
      </c>
      <c r="M102" s="2">
        <f t="shared" si="29"/>
        <v>1.0965500168825875E-4</v>
      </c>
      <c r="N102">
        <v>2756</v>
      </c>
      <c r="O102" s="2">
        <f t="shared" si="30"/>
        <v>1.1305873979953569E-4</v>
      </c>
      <c r="P102">
        <v>2464</v>
      </c>
      <c r="Q102" s="2">
        <f t="shared" si="31"/>
        <v>1.0276051699049645E-4</v>
      </c>
    </row>
    <row r="103" spans="1:17" x14ac:dyDescent="0.3">
      <c r="A103" s="22" t="s">
        <v>146</v>
      </c>
      <c r="B103">
        <v>0</v>
      </c>
      <c r="C103" s="2">
        <f t="shared" si="24"/>
        <v>0</v>
      </c>
      <c r="D103">
        <v>0</v>
      </c>
      <c r="E103" s="2">
        <f t="shared" si="25"/>
        <v>0</v>
      </c>
      <c r="F103">
        <v>0</v>
      </c>
      <c r="G103" s="2">
        <f t="shared" si="26"/>
        <v>0</v>
      </c>
      <c r="H103">
        <v>0</v>
      </c>
      <c r="I103" s="2">
        <f t="shared" si="27"/>
        <v>0</v>
      </c>
      <c r="J103">
        <v>0</v>
      </c>
      <c r="K103" s="2">
        <f t="shared" si="28"/>
        <v>0</v>
      </c>
      <c r="L103">
        <v>0</v>
      </c>
      <c r="M103" s="2">
        <f t="shared" si="29"/>
        <v>0</v>
      </c>
      <c r="N103">
        <v>0</v>
      </c>
      <c r="O103" s="2">
        <f t="shared" si="30"/>
        <v>0</v>
      </c>
      <c r="P103">
        <v>0</v>
      </c>
      <c r="Q103" s="2">
        <f t="shared" si="31"/>
        <v>0</v>
      </c>
    </row>
    <row r="104" spans="1:17" x14ac:dyDescent="0.3">
      <c r="C104" s="2"/>
      <c r="E104" s="2"/>
      <c r="G104" s="2"/>
      <c r="I104" s="2"/>
      <c r="K104" s="2"/>
      <c r="M104" s="2"/>
      <c r="O104" s="2"/>
      <c r="Q104" s="2"/>
    </row>
    <row r="106" spans="1:17" x14ac:dyDescent="0.3">
      <c r="B106" t="s">
        <v>3</v>
      </c>
      <c r="D106" t="s">
        <v>3</v>
      </c>
      <c r="F106" t="s">
        <v>3</v>
      </c>
      <c r="H106" t="s">
        <v>3</v>
      </c>
      <c r="J106" t="s">
        <v>3</v>
      </c>
      <c r="L106" t="s">
        <v>3</v>
      </c>
      <c r="N106" t="s">
        <v>3</v>
      </c>
      <c r="P106" t="s">
        <v>3</v>
      </c>
    </row>
    <row r="107" spans="1:17" x14ac:dyDescent="0.3">
      <c r="B107" s="6">
        <f>SUM(B3:B103)</f>
        <v>26280421</v>
      </c>
      <c r="C107" s="6"/>
      <c r="D107" s="6">
        <f>SUM(D3:D103)</f>
        <v>25760867</v>
      </c>
      <c r="E107" s="6"/>
      <c r="F107" s="6">
        <f>SUM(F3:F103)</f>
        <v>25620615</v>
      </c>
      <c r="G107" s="6"/>
      <c r="H107" s="6">
        <f>SUM(H3:H103)</f>
        <v>25510998</v>
      </c>
      <c r="I107" s="6"/>
      <c r="J107" s="6">
        <f>SUM(J3:J103)</f>
        <v>25137059</v>
      </c>
      <c r="K107" s="6"/>
      <c r="L107" s="6">
        <f>SUM(L3:L103)</f>
        <v>24750353</v>
      </c>
      <c r="M107" s="6"/>
      <c r="N107" s="6">
        <f>SUM(N3:N103)</f>
        <v>24376709</v>
      </c>
      <c r="O107" s="6"/>
      <c r="P107" s="6">
        <f>SUM(P3:P103)</f>
        <v>23978081</v>
      </c>
    </row>
    <row r="109" spans="1:17" x14ac:dyDescent="0.3">
      <c r="B109" t="s">
        <v>5</v>
      </c>
      <c r="C109" t="s">
        <v>5</v>
      </c>
      <c r="D109" t="s">
        <v>5</v>
      </c>
      <c r="E109" t="s">
        <v>5</v>
      </c>
      <c r="F109" t="s">
        <v>5</v>
      </c>
      <c r="G109" t="s">
        <v>5</v>
      </c>
      <c r="H109" t="s">
        <v>5</v>
      </c>
      <c r="I109" t="s">
        <v>5</v>
      </c>
      <c r="J109" t="s">
        <v>5</v>
      </c>
      <c r="K109" t="s">
        <v>5</v>
      </c>
      <c r="L109" t="s">
        <v>5</v>
      </c>
      <c r="M109" t="s">
        <v>5</v>
      </c>
      <c r="N109" t="s">
        <v>5</v>
      </c>
      <c r="O109" t="s">
        <v>5</v>
      </c>
      <c r="P109" t="s">
        <v>5</v>
      </c>
      <c r="Q109" t="s">
        <v>5</v>
      </c>
    </row>
    <row r="110" spans="1:17" x14ac:dyDescent="0.3">
      <c r="B110" s="6">
        <f t="shared" ref="B110:Q110" si="32">SUM(B3:B67)</f>
        <v>21793413</v>
      </c>
      <c r="C110" s="3">
        <f t="shared" si="32"/>
        <v>0.82926422677931966</v>
      </c>
      <c r="D110" s="6">
        <f t="shared" si="32"/>
        <v>21393721</v>
      </c>
      <c r="E110" s="3">
        <f t="shared" si="32"/>
        <v>0.83047364050286021</v>
      </c>
      <c r="F110" s="6">
        <f t="shared" si="32"/>
        <v>21374067</v>
      </c>
      <c r="G110" s="3">
        <f t="shared" si="32"/>
        <v>0.83425269065555241</v>
      </c>
      <c r="H110" s="6">
        <f t="shared" si="32"/>
        <v>21403018</v>
      </c>
      <c r="I110" s="3">
        <f t="shared" si="32"/>
        <v>0.83897219544292267</v>
      </c>
      <c r="J110" s="6">
        <f t="shared" si="32"/>
        <v>21172620</v>
      </c>
      <c r="K110" s="3">
        <f t="shared" si="32"/>
        <v>0.84228707900952149</v>
      </c>
      <c r="L110" s="6">
        <f t="shared" si="32"/>
        <v>20911143</v>
      </c>
      <c r="M110" s="3">
        <f t="shared" si="32"/>
        <v>0.84488261642167273</v>
      </c>
      <c r="N110" s="6">
        <f t="shared" si="32"/>
        <v>20652089</v>
      </c>
      <c r="O110" s="3">
        <f t="shared" si="32"/>
        <v>0.84720578975611505</v>
      </c>
      <c r="P110" s="6">
        <f t="shared" si="32"/>
        <v>20371175</v>
      </c>
      <c r="Q110" s="3">
        <f t="shared" si="32"/>
        <v>0.84957486798046922</v>
      </c>
    </row>
    <row r="111" spans="1:17" x14ac:dyDescent="0.3">
      <c r="B111" t="s">
        <v>14</v>
      </c>
      <c r="C111" t="s">
        <v>4</v>
      </c>
      <c r="D111" t="s">
        <v>14</v>
      </c>
      <c r="E111" t="s">
        <v>4</v>
      </c>
      <c r="F111" t="s">
        <v>14</v>
      </c>
      <c r="G111" t="s">
        <v>4</v>
      </c>
      <c r="H111" t="s">
        <v>14</v>
      </c>
      <c r="I111" t="s">
        <v>4</v>
      </c>
      <c r="J111" t="s">
        <v>14</v>
      </c>
      <c r="K111" t="s">
        <v>4</v>
      </c>
      <c r="L111" t="s">
        <v>14</v>
      </c>
      <c r="M111" t="s">
        <v>4</v>
      </c>
      <c r="N111" t="s">
        <v>14</v>
      </c>
      <c r="O111" t="s">
        <v>4</v>
      </c>
      <c r="P111" t="s">
        <v>14</v>
      </c>
      <c r="Q111" t="s">
        <v>4</v>
      </c>
    </row>
    <row r="112" spans="1:17" x14ac:dyDescent="0.3">
      <c r="B112" s="7">
        <f>B107-B110</f>
        <v>4487008</v>
      </c>
      <c r="C112" s="3">
        <f>SUM(C68:C103)</f>
        <v>0.17073577322068015</v>
      </c>
      <c r="D112" s="7">
        <f>D107-D110</f>
        <v>4367146</v>
      </c>
      <c r="E112" s="3">
        <f>SUM(E68:E103)</f>
        <v>0.16952635949713962</v>
      </c>
      <c r="F112" s="7">
        <f>F107-F110</f>
        <v>4246548</v>
      </c>
      <c r="G112" s="3">
        <f>SUM(G68:G103)</f>
        <v>0.16574730934444781</v>
      </c>
      <c r="H112" s="7">
        <f>H107-H110</f>
        <v>4107980</v>
      </c>
      <c r="I112" s="3">
        <f>SUM(I68:I103)</f>
        <v>0.16102780455707763</v>
      </c>
      <c r="J112" s="7">
        <f>J107-J110</f>
        <v>3964439</v>
      </c>
      <c r="K112" s="3">
        <f>SUM(K68:K103)</f>
        <v>0.15771292099047862</v>
      </c>
      <c r="L112" s="7">
        <f>L107-L110</f>
        <v>3839210</v>
      </c>
      <c r="M112" s="3">
        <f>SUM(M68:M103)</f>
        <v>0.15511738357832708</v>
      </c>
      <c r="N112" s="7">
        <f>N107-N110</f>
        <v>3724620</v>
      </c>
      <c r="O112" s="3">
        <f>SUM(O68:O103)</f>
        <v>0.15279421024388481</v>
      </c>
      <c r="P112" s="7">
        <f>P107-P110</f>
        <v>3606906</v>
      </c>
      <c r="Q112" s="3">
        <f>SUM(Q68:Q103)</f>
        <v>0.15042513201953064</v>
      </c>
    </row>
    <row r="114" spans="3:27" x14ac:dyDescent="0.3">
      <c r="C114" t="s">
        <v>6</v>
      </c>
      <c r="E114" t="s">
        <v>6</v>
      </c>
      <c r="G114" t="s">
        <v>6</v>
      </c>
      <c r="I114" t="s">
        <v>6</v>
      </c>
      <c r="J114">
        <f>J110/J107</f>
        <v>0.84228707900952138</v>
      </c>
      <c r="K114" t="s">
        <v>6</v>
      </c>
      <c r="M114" t="s">
        <v>6</v>
      </c>
      <c r="O114" t="s">
        <v>6</v>
      </c>
    </row>
    <row r="115" spans="3:27" x14ac:dyDescent="0.3">
      <c r="C115" s="1">
        <f>C112/E112</f>
        <v>1.0071340747664728</v>
      </c>
      <c r="E115" s="1">
        <f>E112/G112</f>
        <v>1.0228000693805435</v>
      </c>
      <c r="G115" s="1">
        <f>G112/I112</f>
        <v>1.0293086327566325</v>
      </c>
      <c r="I115" s="1">
        <f>I112/K112</f>
        <v>1.0210184653595955</v>
      </c>
      <c r="K115" s="1">
        <f>K112/M112</f>
        <v>1.0167327307376928</v>
      </c>
      <c r="M115" s="1">
        <f>M112/O112</f>
        <v>1.0152045900871118</v>
      </c>
      <c r="O115" s="1">
        <f>O112/Q112</f>
        <v>1.0157492181828138</v>
      </c>
    </row>
    <row r="116" spans="3:27" x14ac:dyDescent="0.3">
      <c r="S116" t="s">
        <v>13</v>
      </c>
      <c r="T116">
        <v>2015</v>
      </c>
      <c r="U116">
        <v>2016</v>
      </c>
      <c r="V116">
        <f t="shared" ref="V116:AA116" si="33">U116+1</f>
        <v>2017</v>
      </c>
      <c r="W116">
        <f t="shared" si="33"/>
        <v>2018</v>
      </c>
      <c r="X116">
        <f t="shared" si="33"/>
        <v>2019</v>
      </c>
      <c r="Y116">
        <f t="shared" si="33"/>
        <v>2020</v>
      </c>
      <c r="Z116">
        <f t="shared" si="33"/>
        <v>2021</v>
      </c>
      <c r="AA116">
        <f t="shared" si="33"/>
        <v>2022</v>
      </c>
    </row>
    <row r="117" spans="3:27" x14ac:dyDescent="0.3">
      <c r="S117" t="s">
        <v>11</v>
      </c>
      <c r="T117" s="3">
        <f>Q112</f>
        <v>0.15042513201953064</v>
      </c>
      <c r="U117" s="3">
        <f>O112</f>
        <v>0.15279421024388481</v>
      </c>
      <c r="V117" s="3">
        <f>M112</f>
        <v>0.15511738357832708</v>
      </c>
      <c r="W117" s="3">
        <f>K112</f>
        <v>0.15771292099047862</v>
      </c>
      <c r="X117" s="3">
        <f>I112</f>
        <v>0.16102780455707763</v>
      </c>
      <c r="Y117" s="3">
        <f>G112</f>
        <v>0.16574730934444781</v>
      </c>
      <c r="Z117" s="3">
        <f>E112</f>
        <v>0.16952635949713962</v>
      </c>
      <c r="AA117" s="3">
        <f>C112</f>
        <v>0.17073577322068015</v>
      </c>
    </row>
    <row r="118" spans="3:27" x14ac:dyDescent="0.3">
      <c r="C118" t="s">
        <v>7</v>
      </c>
      <c r="S118" t="s">
        <v>6</v>
      </c>
      <c r="U118" s="3">
        <f t="shared" ref="U118:AA119" si="34">U117-T117</f>
        <v>2.3690782243541708E-3</v>
      </c>
      <c r="V118" s="3">
        <f t="shared" si="34"/>
        <v>2.3231733344422634E-3</v>
      </c>
      <c r="W118" s="3">
        <f t="shared" si="34"/>
        <v>2.595537412151544E-3</v>
      </c>
      <c r="X118" s="3">
        <f t="shared" si="34"/>
        <v>3.3148835665990084E-3</v>
      </c>
      <c r="Y118" s="3">
        <f t="shared" si="34"/>
        <v>4.7195047873701823E-3</v>
      </c>
      <c r="Z118" s="3">
        <f t="shared" si="34"/>
        <v>3.7790501526918097E-3</v>
      </c>
      <c r="AA118" s="3">
        <f t="shared" si="34"/>
        <v>1.2094137235405256E-3</v>
      </c>
    </row>
    <row r="119" spans="3:27" x14ac:dyDescent="0.3">
      <c r="C119">
        <v>12.244</v>
      </c>
      <c r="E119">
        <v>12.403</v>
      </c>
      <c r="G119">
        <v>12.561</v>
      </c>
      <c r="I119">
        <v>12.72</v>
      </c>
      <c r="K119">
        <v>12.879</v>
      </c>
      <c r="M119">
        <v>12.978999999999999</v>
      </c>
      <c r="O119">
        <v>13.079000000000001</v>
      </c>
      <c r="Q119">
        <v>13.179</v>
      </c>
      <c r="S119" t="s">
        <v>12</v>
      </c>
      <c r="U119" s="3"/>
      <c r="V119" s="5">
        <f t="shared" si="34"/>
        <v>-4.5904889911907443E-5</v>
      </c>
      <c r="W119" s="5">
        <f t="shared" si="34"/>
        <v>2.7236407770928062E-4</v>
      </c>
      <c r="X119" s="5">
        <f t="shared" si="34"/>
        <v>7.1934615444746441E-4</v>
      </c>
      <c r="Y119" s="5">
        <f t="shared" si="34"/>
        <v>1.4046212207711739E-3</v>
      </c>
      <c r="Z119" s="5">
        <f t="shared" si="34"/>
        <v>-9.4045463467837265E-4</v>
      </c>
      <c r="AA119" s="5">
        <f t="shared" si="34"/>
        <v>-2.5696364291512841E-3</v>
      </c>
    </row>
    <row r="121" spans="3:27" x14ac:dyDescent="0.3">
      <c r="C121" t="s">
        <v>9</v>
      </c>
      <c r="E121" t="s">
        <v>9</v>
      </c>
      <c r="G121" t="s">
        <v>9</v>
      </c>
      <c r="I121" t="s">
        <v>9</v>
      </c>
      <c r="K121" t="s">
        <v>9</v>
      </c>
      <c r="M121" t="s">
        <v>9</v>
      </c>
      <c r="O121" t="s">
        <v>9</v>
      </c>
      <c r="Q121" t="s">
        <v>9</v>
      </c>
      <c r="T121" s="4" t="s">
        <v>10</v>
      </c>
    </row>
    <row r="122" spans="3:27" x14ac:dyDescent="0.3">
      <c r="C122">
        <f>(B107*C119)/1000</f>
        <v>321777.47472399997</v>
      </c>
      <c r="E122">
        <f>(D107*E119)/1000</f>
        <v>319512.03340100002</v>
      </c>
      <c r="G122">
        <f>(F107*G119)/1000</f>
        <v>321820.54501499998</v>
      </c>
      <c r="I122">
        <f>(H107*I119)/1000</f>
        <v>324499.89455999999</v>
      </c>
      <c r="K122">
        <f>(J107*K119)/1000</f>
        <v>323740.18286100001</v>
      </c>
      <c r="M122">
        <f>(L107*M119)/1000</f>
        <v>321234.83158699994</v>
      </c>
      <c r="O122">
        <f>(N107*O119)/1000</f>
        <v>318822.97701100004</v>
      </c>
      <c r="Q122">
        <f>(P107*Q119)/1000</f>
        <v>316007.12949900003</v>
      </c>
    </row>
    <row r="124" spans="3:27" x14ac:dyDescent="0.3">
      <c r="C124" t="s">
        <v>8</v>
      </c>
      <c r="E124" t="s">
        <v>8</v>
      </c>
      <c r="G124" t="s">
        <v>8</v>
      </c>
      <c r="I124" t="s">
        <v>8</v>
      </c>
      <c r="K124" t="s">
        <v>8</v>
      </c>
      <c r="M124" t="s">
        <v>8</v>
      </c>
      <c r="O124" t="s">
        <v>8</v>
      </c>
      <c r="Q124" t="s">
        <v>8</v>
      </c>
    </row>
    <row r="125" spans="3:27" x14ac:dyDescent="0.3">
      <c r="C125">
        <v>190217</v>
      </c>
      <c r="E125">
        <v>171219</v>
      </c>
      <c r="G125">
        <v>162098</v>
      </c>
      <c r="I125">
        <v>164809</v>
      </c>
      <c r="K125">
        <v>159394</v>
      </c>
      <c r="M125">
        <v>164418</v>
      </c>
      <c r="O125">
        <v>158176</v>
      </c>
      <c r="Q125">
        <v>157344</v>
      </c>
    </row>
    <row r="127" spans="3:27" x14ac:dyDescent="0.3">
      <c r="E127" s="3"/>
      <c r="G127" s="3"/>
      <c r="I127" s="9"/>
      <c r="M127" s="3"/>
      <c r="O127" s="27" t="s">
        <v>152</v>
      </c>
      <c r="P127" s="27"/>
      <c r="Q127" s="48"/>
      <c r="R127" s="27"/>
      <c r="S127" s="11"/>
      <c r="U127" s="10"/>
    </row>
    <row r="128" spans="3:27" x14ac:dyDescent="0.3">
      <c r="E128" s="3"/>
      <c r="G128" s="3"/>
      <c r="I128" s="9"/>
      <c r="J128" s="9"/>
      <c r="K128" s="1"/>
      <c r="M128" s="3"/>
      <c r="O128" s="40" t="s">
        <v>151</v>
      </c>
      <c r="P128" s="40"/>
      <c r="Q128" s="47"/>
      <c r="R128" s="40"/>
    </row>
    <row r="129" spans="2:25" x14ac:dyDescent="0.3">
      <c r="M129" s="8"/>
      <c r="U129" s="8"/>
    </row>
    <row r="130" spans="2:25" ht="15" thickBot="1" x14ac:dyDescent="0.35">
      <c r="M130" s="8"/>
      <c r="N130" s="56" t="s">
        <v>149</v>
      </c>
      <c r="O130" s="56"/>
      <c r="P130" s="56"/>
      <c r="Q130" s="56"/>
      <c r="R130" s="56"/>
      <c r="S130" s="56"/>
      <c r="T130" s="56"/>
      <c r="U130" s="8"/>
    </row>
    <row r="131" spans="2:25" x14ac:dyDescent="0.3">
      <c r="C131" s="4"/>
      <c r="M131" s="24"/>
      <c r="N131" s="25"/>
      <c r="O131" s="25"/>
      <c r="P131" s="25"/>
      <c r="Q131" s="25"/>
      <c r="R131" s="25"/>
      <c r="S131" s="25"/>
      <c r="T131" s="66" t="s">
        <v>25</v>
      </c>
      <c r="U131" s="67"/>
    </row>
    <row r="132" spans="2:25" x14ac:dyDescent="0.3">
      <c r="C132" s="4"/>
      <c r="M132" s="26"/>
      <c r="N132" s="27"/>
      <c r="O132" s="27"/>
      <c r="P132" s="27"/>
      <c r="Q132" s="27"/>
      <c r="R132" s="27"/>
      <c r="S132" s="35" t="s">
        <v>148</v>
      </c>
      <c r="T132" s="68" t="s">
        <v>20</v>
      </c>
      <c r="U132" s="69"/>
    </row>
    <row r="133" spans="2:25" x14ac:dyDescent="0.3">
      <c r="C133" s="4"/>
      <c r="M133" s="26"/>
      <c r="N133" s="27"/>
      <c r="O133" s="28" t="s">
        <v>16</v>
      </c>
      <c r="P133" s="28" t="s">
        <v>19</v>
      </c>
      <c r="Q133" s="28" t="s">
        <v>16</v>
      </c>
      <c r="R133" s="28" t="s">
        <v>19</v>
      </c>
      <c r="S133" s="28" t="s">
        <v>21</v>
      </c>
      <c r="T133" s="68" t="s">
        <v>24</v>
      </c>
      <c r="U133" s="69"/>
    </row>
    <row r="134" spans="2:25" x14ac:dyDescent="0.3">
      <c r="C134" s="4"/>
      <c r="M134" s="26"/>
      <c r="N134" s="27"/>
      <c r="O134" s="28" t="s">
        <v>15</v>
      </c>
      <c r="P134" s="28" t="s">
        <v>15</v>
      </c>
      <c r="Q134" s="28" t="s">
        <v>18</v>
      </c>
      <c r="R134" s="28" t="s">
        <v>18</v>
      </c>
      <c r="S134" s="28" t="s">
        <v>22</v>
      </c>
      <c r="T134" s="68" t="s">
        <v>21</v>
      </c>
      <c r="U134" s="69"/>
    </row>
    <row r="135" spans="2:25" x14ac:dyDescent="0.3">
      <c r="C135" s="4"/>
      <c r="M135" s="26" t="s">
        <v>17</v>
      </c>
      <c r="N135" s="35">
        <f>P2</f>
        <v>2015</v>
      </c>
      <c r="O135" s="12">
        <f>Q112*100000</f>
        <v>15042.513201953065</v>
      </c>
      <c r="P135" s="13">
        <v>3.6084943716304226E-2</v>
      </c>
      <c r="Q135" s="14">
        <f>100000-O135</f>
        <v>84957.486798046943</v>
      </c>
      <c r="R135" s="13">
        <v>1.453328048087555E-3</v>
      </c>
      <c r="S135" s="18">
        <f>(O135*P135)+(Q135*R135)</f>
        <v>666.27934070286938</v>
      </c>
      <c r="T135" s="33">
        <f>S136-S135</f>
        <v>8.2045006553773874</v>
      </c>
      <c r="U135" s="32" t="s">
        <v>22</v>
      </c>
      <c r="W135">
        <f>(((P112*P135)+(R135*P110))/P107)*100000</f>
        <v>666.27934070286938</v>
      </c>
      <c r="Y135" s="7">
        <f>S135</f>
        <v>666.27934070286938</v>
      </c>
    </row>
    <row r="136" spans="2:25" ht="15" thickBot="1" x14ac:dyDescent="0.35">
      <c r="C136" s="4"/>
      <c r="M136" s="29" t="s">
        <v>23</v>
      </c>
      <c r="N136" s="36">
        <v>2016</v>
      </c>
      <c r="O136" s="15">
        <f>O112*100000</f>
        <v>15279.421024388481</v>
      </c>
      <c r="P136" s="30">
        <f>P135</f>
        <v>3.6084943716304226E-2</v>
      </c>
      <c r="Q136" s="16">
        <f>100000-O136</f>
        <v>84720.578975611512</v>
      </c>
      <c r="R136" s="30">
        <f>R135</f>
        <v>1.453328048087555E-3</v>
      </c>
      <c r="S136" s="31">
        <f>(O136*P136)+(Q136*R136)</f>
        <v>674.48384135824676</v>
      </c>
      <c r="T136" s="70">
        <f>T135/S135</f>
        <v>1.2313905225880665E-2</v>
      </c>
      <c r="U136" s="71"/>
    </row>
    <row r="137" spans="2:25" ht="15" thickBot="1" x14ac:dyDescent="0.35">
      <c r="C137" s="4"/>
    </row>
    <row r="138" spans="2:25" x14ac:dyDescent="0.3">
      <c r="C138" s="4"/>
      <c r="M138" s="37"/>
      <c r="N138" s="38"/>
      <c r="O138" s="38"/>
      <c r="P138" s="38"/>
      <c r="Q138" s="38"/>
      <c r="R138" s="38"/>
      <c r="S138" s="46" t="s">
        <v>26</v>
      </c>
      <c r="T138" s="57" t="s">
        <v>26</v>
      </c>
      <c r="U138" s="58"/>
    </row>
    <row r="139" spans="2:25" x14ac:dyDescent="0.3">
      <c r="M139" s="39"/>
      <c r="N139" s="40"/>
      <c r="O139" s="41" t="s">
        <v>16</v>
      </c>
      <c r="P139" s="41" t="s">
        <v>19</v>
      </c>
      <c r="Q139" s="41" t="s">
        <v>16</v>
      </c>
      <c r="R139" s="41" t="s">
        <v>19</v>
      </c>
      <c r="S139" s="41" t="s">
        <v>21</v>
      </c>
      <c r="T139" s="59" t="s">
        <v>24</v>
      </c>
      <c r="U139" s="60"/>
    </row>
    <row r="140" spans="2:25" x14ac:dyDescent="0.3">
      <c r="B140" t="s">
        <v>35</v>
      </c>
      <c r="M140" s="39"/>
      <c r="N140" s="40"/>
      <c r="O140" s="41" t="s">
        <v>15</v>
      </c>
      <c r="P140" s="41" t="s">
        <v>15</v>
      </c>
      <c r="Q140" s="41" t="s">
        <v>18</v>
      </c>
      <c r="R140" s="41" t="s">
        <v>18</v>
      </c>
      <c r="S140" s="41" t="s">
        <v>22</v>
      </c>
      <c r="T140" s="59" t="s">
        <v>21</v>
      </c>
      <c r="U140" s="60"/>
    </row>
    <row r="141" spans="2:25" x14ac:dyDescent="0.3">
      <c r="B141" t="s">
        <v>36</v>
      </c>
      <c r="G141" s="4" t="s">
        <v>37</v>
      </c>
      <c r="M141" s="39" t="s">
        <v>17</v>
      </c>
      <c r="N141" s="42">
        <f>N135</f>
        <v>2015</v>
      </c>
      <c r="O141" s="12">
        <f>O135</f>
        <v>15042.513201953065</v>
      </c>
      <c r="P141" s="13">
        <f>P135</f>
        <v>3.6084943716304226E-2</v>
      </c>
      <c r="Q141" s="14">
        <f>100000-O141</f>
        <v>84957.486798046943</v>
      </c>
      <c r="R141" s="13">
        <f>R135</f>
        <v>1.453328048087555E-3</v>
      </c>
      <c r="S141" s="18">
        <f>(O141*P141)+(Q141*R141)</f>
        <v>666.27934070286938</v>
      </c>
      <c r="T141" s="34">
        <f>S142-S141</f>
        <v>-18.755509655782816</v>
      </c>
      <c r="U141" s="45" t="s">
        <v>22</v>
      </c>
    </row>
    <row r="142" spans="2:25" ht="15" thickBot="1" x14ac:dyDescent="0.35">
      <c r="B142" t="s">
        <v>38</v>
      </c>
      <c r="M142" s="43" t="s">
        <v>23</v>
      </c>
      <c r="N142" s="44">
        <f>N136</f>
        <v>2016</v>
      </c>
      <c r="O142" s="15">
        <f>O136</f>
        <v>15279.421024388481</v>
      </c>
      <c r="P142" s="17">
        <v>3.4679242446209277E-2</v>
      </c>
      <c r="Q142" s="16">
        <f>100000-O142</f>
        <v>84720.578975611512</v>
      </c>
      <c r="R142" s="17">
        <v>1.3886246568083258E-3</v>
      </c>
      <c r="S142" s="19">
        <f>(O142*P142)+(Q142*R142)</f>
        <v>647.52383104708656</v>
      </c>
      <c r="T142" s="61">
        <f>T141/S141</f>
        <v>-2.8149619101197572E-2</v>
      </c>
      <c r="U142" s="62"/>
    </row>
    <row r="143" spans="2:25" ht="15" thickBot="1" x14ac:dyDescent="0.35">
      <c r="B143" s="4" t="s">
        <v>39</v>
      </c>
      <c r="M143" s="63" t="s">
        <v>27</v>
      </c>
      <c r="N143" s="64"/>
      <c r="O143" s="64"/>
      <c r="P143" s="64"/>
      <c r="Q143" s="64"/>
      <c r="R143" s="64"/>
      <c r="S143" s="64"/>
      <c r="T143" s="64"/>
      <c r="U143" s="65"/>
    </row>
    <row r="144" spans="2:25" ht="15" thickBot="1" x14ac:dyDescent="0.35">
      <c r="B144" t="s">
        <v>40</v>
      </c>
    </row>
    <row r="145" spans="2:21" x14ac:dyDescent="0.3">
      <c r="B145" t="s">
        <v>41</v>
      </c>
      <c r="C145" s="4" t="s">
        <v>42</v>
      </c>
      <c r="M145" s="24"/>
      <c r="N145" s="25"/>
      <c r="O145" s="25"/>
      <c r="P145" s="25"/>
      <c r="Q145" s="25"/>
      <c r="R145" s="25"/>
      <c r="S145" s="25"/>
      <c r="T145" s="66" t="s">
        <v>25</v>
      </c>
      <c r="U145" s="67"/>
    </row>
    <row r="146" spans="2:21" x14ac:dyDescent="0.3">
      <c r="M146" s="26"/>
      <c r="N146" s="27"/>
      <c r="O146" s="27"/>
      <c r="P146" s="27"/>
      <c r="Q146" s="27"/>
      <c r="R146" s="27"/>
      <c r="S146" s="35" t="s">
        <v>148</v>
      </c>
      <c r="T146" s="68" t="s">
        <v>20</v>
      </c>
      <c r="U146" s="69"/>
    </row>
    <row r="147" spans="2:21" x14ac:dyDescent="0.3">
      <c r="M147" s="26"/>
      <c r="N147" s="27"/>
      <c r="O147" s="28" t="s">
        <v>16</v>
      </c>
      <c r="P147" s="28" t="s">
        <v>19</v>
      </c>
      <c r="Q147" s="28" t="s">
        <v>16</v>
      </c>
      <c r="R147" s="28" t="s">
        <v>19</v>
      </c>
      <c r="S147" s="28" t="s">
        <v>21</v>
      </c>
      <c r="T147" s="68" t="s">
        <v>24</v>
      </c>
      <c r="U147" s="69"/>
    </row>
    <row r="148" spans="2:21" x14ac:dyDescent="0.3">
      <c r="M148" s="26"/>
      <c r="N148" s="27"/>
      <c r="O148" s="28" t="s">
        <v>15</v>
      </c>
      <c r="P148" s="28" t="s">
        <v>15</v>
      </c>
      <c r="Q148" s="28" t="s">
        <v>18</v>
      </c>
      <c r="R148" s="28" t="s">
        <v>18</v>
      </c>
      <c r="S148" s="28" t="s">
        <v>22</v>
      </c>
      <c r="T148" s="68" t="s">
        <v>21</v>
      </c>
      <c r="U148" s="69"/>
    </row>
    <row r="149" spans="2:21" x14ac:dyDescent="0.3">
      <c r="M149" s="26" t="s">
        <v>17</v>
      </c>
      <c r="N149" s="35">
        <v>2016</v>
      </c>
      <c r="O149" s="12">
        <f>O142</f>
        <v>15279.421024388481</v>
      </c>
      <c r="P149" s="13">
        <f>P142</f>
        <v>3.4679242446209277E-2</v>
      </c>
      <c r="Q149" s="14">
        <f>100000-O149</f>
        <v>84720.578975611512</v>
      </c>
      <c r="R149" s="13">
        <f>R142</f>
        <v>1.3886246568083258E-3</v>
      </c>
      <c r="S149" s="18">
        <f>(O149*P149)+(Q149*R149)</f>
        <v>647.52383104708656</v>
      </c>
      <c r="T149" s="33">
        <f>S150-S149</f>
        <v>7.7339875535445799</v>
      </c>
      <c r="U149" s="32" t="s">
        <v>22</v>
      </c>
    </row>
    <row r="150" spans="2:21" ht="15" thickBot="1" x14ac:dyDescent="0.35">
      <c r="M150" s="29" t="s">
        <v>23</v>
      </c>
      <c r="N150" s="36">
        <f>M2</f>
        <v>2017</v>
      </c>
      <c r="O150" s="15">
        <f>100000*M112</f>
        <v>15511.738357832708</v>
      </c>
      <c r="P150" s="30">
        <f>P149</f>
        <v>3.4679242446209277E-2</v>
      </c>
      <c r="Q150" s="16">
        <f>100000-O150</f>
        <v>84488.261642167286</v>
      </c>
      <c r="R150" s="30">
        <f>R149</f>
        <v>1.3886246568083258E-3</v>
      </c>
      <c r="S150" s="31">
        <f>(O150*P150)+(Q150*R150)</f>
        <v>655.25781860063114</v>
      </c>
      <c r="T150" s="70">
        <f>T149/S149</f>
        <v>1.1943942728776852E-2</v>
      </c>
      <c r="U150" s="71"/>
    </row>
    <row r="151" spans="2:21" ht="15" thickBot="1" x14ac:dyDescent="0.35"/>
    <row r="152" spans="2:21" x14ac:dyDescent="0.3">
      <c r="M152" s="37"/>
      <c r="N152" s="38"/>
      <c r="O152" s="38"/>
      <c r="P152" s="38"/>
      <c r="Q152" s="38"/>
      <c r="R152" s="38"/>
      <c r="S152" s="46" t="s">
        <v>26</v>
      </c>
      <c r="T152" s="57" t="s">
        <v>26</v>
      </c>
      <c r="U152" s="58"/>
    </row>
    <row r="153" spans="2:21" x14ac:dyDescent="0.3">
      <c r="M153" s="39"/>
      <c r="N153" s="40"/>
      <c r="O153" s="41" t="s">
        <v>16</v>
      </c>
      <c r="P153" s="41" t="s">
        <v>19</v>
      </c>
      <c r="Q153" s="41" t="s">
        <v>16</v>
      </c>
      <c r="R153" s="41" t="s">
        <v>19</v>
      </c>
      <c r="S153" s="41" t="s">
        <v>21</v>
      </c>
      <c r="T153" s="59" t="s">
        <v>24</v>
      </c>
      <c r="U153" s="60"/>
    </row>
    <row r="154" spans="2:21" x14ac:dyDescent="0.3">
      <c r="M154" s="39"/>
      <c r="N154" s="40"/>
      <c r="O154" s="41" t="s">
        <v>15</v>
      </c>
      <c r="P154" s="41" t="s">
        <v>15</v>
      </c>
      <c r="Q154" s="41" t="s">
        <v>18</v>
      </c>
      <c r="R154" s="41" t="s">
        <v>18</v>
      </c>
      <c r="S154" s="41" t="s">
        <v>22</v>
      </c>
      <c r="T154" s="59" t="s">
        <v>21</v>
      </c>
      <c r="U154" s="60"/>
    </row>
    <row r="155" spans="2:21" x14ac:dyDescent="0.3">
      <c r="M155" s="39" t="s">
        <v>17</v>
      </c>
      <c r="N155" s="42">
        <f>N149</f>
        <v>2016</v>
      </c>
      <c r="O155" s="12">
        <f>O149</f>
        <v>15279.421024388481</v>
      </c>
      <c r="P155" s="13">
        <f>P149</f>
        <v>3.4679242446209277E-2</v>
      </c>
      <c r="Q155" s="14">
        <f>100000-O155</f>
        <v>84720.578975611512</v>
      </c>
      <c r="R155" s="13">
        <f>R149</f>
        <v>1.3886246568083258E-3</v>
      </c>
      <c r="S155" s="18">
        <f>(O155*P155)+(Q155*R155)</f>
        <v>647.52383104708656</v>
      </c>
      <c r="T155" s="34">
        <f>S156-S155</f>
        <v>14.765712863660724</v>
      </c>
      <c r="U155" s="45" t="s">
        <v>22</v>
      </c>
    </row>
    <row r="156" spans="2:21" ht="15" thickBot="1" x14ac:dyDescent="0.35">
      <c r="M156" s="43" t="s">
        <v>23</v>
      </c>
      <c r="N156" s="44">
        <f>N150</f>
        <v>2017</v>
      </c>
      <c r="O156" s="15">
        <f>O150</f>
        <v>15511.738357832708</v>
      </c>
      <c r="P156" s="17">
        <v>3.5046272540444519E-2</v>
      </c>
      <c r="Q156" s="16">
        <f>100000-O156</f>
        <v>84488.261642167286</v>
      </c>
      <c r="R156" s="17">
        <v>1.4044665085978323E-3</v>
      </c>
      <c r="S156" s="19">
        <f>(O156*P156)+(Q156*R156)</f>
        <v>662.28954391074728</v>
      </c>
      <c r="T156" s="61">
        <f>T155/S155</f>
        <v>2.280335048021884E-2</v>
      </c>
      <c r="U156" s="62"/>
    </row>
    <row r="157" spans="2:21" ht="15" thickBot="1" x14ac:dyDescent="0.35">
      <c r="M157" s="63" t="s">
        <v>27</v>
      </c>
      <c r="N157" s="64"/>
      <c r="O157" s="64"/>
      <c r="P157" s="64"/>
      <c r="Q157" s="64"/>
      <c r="R157" s="64"/>
      <c r="S157" s="64"/>
      <c r="T157" s="64"/>
      <c r="U157" s="65"/>
    </row>
    <row r="158" spans="2:21" ht="15" thickBot="1" x14ac:dyDescent="0.35"/>
    <row r="159" spans="2:21" x14ac:dyDescent="0.3">
      <c r="M159" s="24"/>
      <c r="N159" s="25"/>
      <c r="O159" s="25"/>
      <c r="P159" s="25"/>
      <c r="Q159" s="25"/>
      <c r="R159" s="25"/>
      <c r="S159" s="25"/>
      <c r="T159" s="66" t="s">
        <v>25</v>
      </c>
      <c r="U159" s="67"/>
    </row>
    <row r="160" spans="2:21" x14ac:dyDescent="0.3">
      <c r="M160" s="26"/>
      <c r="N160" s="27"/>
      <c r="O160" s="27"/>
      <c r="P160" s="27"/>
      <c r="Q160" s="27"/>
      <c r="R160" s="27"/>
      <c r="S160" s="35" t="s">
        <v>148</v>
      </c>
      <c r="T160" s="68" t="s">
        <v>20</v>
      </c>
      <c r="U160" s="69"/>
    </row>
    <row r="161" spans="13:21" x14ac:dyDescent="0.3">
      <c r="M161" s="26"/>
      <c r="N161" s="27"/>
      <c r="O161" s="28" t="s">
        <v>16</v>
      </c>
      <c r="P161" s="28" t="s">
        <v>19</v>
      </c>
      <c r="Q161" s="28" t="s">
        <v>16</v>
      </c>
      <c r="R161" s="28" t="s">
        <v>19</v>
      </c>
      <c r="S161" s="28" t="s">
        <v>21</v>
      </c>
      <c r="T161" s="68" t="s">
        <v>24</v>
      </c>
      <c r="U161" s="69"/>
    </row>
    <row r="162" spans="13:21" x14ac:dyDescent="0.3">
      <c r="M162" s="26"/>
      <c r="N162" s="27"/>
      <c r="O162" s="28" t="s">
        <v>15</v>
      </c>
      <c r="P162" s="28" t="s">
        <v>15</v>
      </c>
      <c r="Q162" s="28" t="s">
        <v>18</v>
      </c>
      <c r="R162" s="28" t="s">
        <v>18</v>
      </c>
      <c r="S162" s="28" t="s">
        <v>22</v>
      </c>
      <c r="T162" s="68" t="s">
        <v>21</v>
      </c>
      <c r="U162" s="69"/>
    </row>
    <row r="163" spans="13:21" x14ac:dyDescent="0.3">
      <c r="M163" s="26" t="s">
        <v>17</v>
      </c>
      <c r="N163" s="35">
        <f xml:space="preserve">  N156</f>
        <v>2017</v>
      </c>
      <c r="O163" s="12">
        <f>O156</f>
        <v>15511.738357832708</v>
      </c>
      <c r="P163" s="13">
        <f>P156</f>
        <v>3.5046272540444519E-2</v>
      </c>
      <c r="Q163" s="14">
        <f>100000-O163</f>
        <v>84488.261642167286</v>
      </c>
      <c r="R163" s="13">
        <f>R156</f>
        <v>1.4044665085978323E-3</v>
      </c>
      <c r="S163" s="18">
        <f>(O163*P163)+(Q163*R163)</f>
        <v>662.28954391074728</v>
      </c>
      <c r="T163" s="33">
        <f>S164-S163</f>
        <v>8.7318566168002008</v>
      </c>
      <c r="U163" s="32" t="s">
        <v>22</v>
      </c>
    </row>
    <row r="164" spans="13:21" ht="15" thickBot="1" x14ac:dyDescent="0.35">
      <c r="M164" s="29" t="s">
        <v>23</v>
      </c>
      <c r="N164" s="36">
        <f>J2</f>
        <v>2018</v>
      </c>
      <c r="O164" s="15">
        <f>100000*K112</f>
        <v>15771.292099047861</v>
      </c>
      <c r="P164" s="30">
        <f>P163</f>
        <v>3.5046272540444519E-2</v>
      </c>
      <c r="Q164" s="16">
        <f>100000-O164</f>
        <v>84228.70790095214</v>
      </c>
      <c r="R164" s="30">
        <f>R163</f>
        <v>1.4044665085978323E-3</v>
      </c>
      <c r="S164" s="31">
        <f>(O164*P164)+(Q164*R164)</f>
        <v>671.02140052754748</v>
      </c>
      <c r="T164" s="70">
        <f>T163/S163</f>
        <v>1.3184349197542125E-2</v>
      </c>
      <c r="U164" s="71"/>
    </row>
    <row r="165" spans="13:21" ht="15" thickBot="1" x14ac:dyDescent="0.35">
      <c r="O165" t="s">
        <v>28</v>
      </c>
    </row>
    <row r="166" spans="13:21" x14ac:dyDescent="0.3">
      <c r="M166" s="37"/>
      <c r="N166" s="38"/>
      <c r="O166" s="38"/>
      <c r="P166" s="38"/>
      <c r="Q166" s="38"/>
      <c r="R166" s="38"/>
      <c r="S166" s="46" t="s">
        <v>26</v>
      </c>
      <c r="T166" s="57" t="s">
        <v>26</v>
      </c>
      <c r="U166" s="58"/>
    </row>
    <row r="167" spans="13:21" x14ac:dyDescent="0.3">
      <c r="M167" s="39"/>
      <c r="N167" s="40"/>
      <c r="O167" s="41" t="s">
        <v>16</v>
      </c>
      <c r="P167" s="41" t="s">
        <v>19</v>
      </c>
      <c r="Q167" s="41" t="s">
        <v>16</v>
      </c>
      <c r="R167" s="41" t="s">
        <v>19</v>
      </c>
      <c r="S167" s="41" t="s">
        <v>21</v>
      </c>
      <c r="T167" s="59" t="s">
        <v>24</v>
      </c>
      <c r="U167" s="60"/>
    </row>
    <row r="168" spans="13:21" x14ac:dyDescent="0.3">
      <c r="M168" s="39"/>
      <c r="N168" s="40"/>
      <c r="O168" s="41" t="s">
        <v>15</v>
      </c>
      <c r="P168" s="41" t="s">
        <v>15</v>
      </c>
      <c r="Q168" s="41" t="s">
        <v>18</v>
      </c>
      <c r="R168" s="41" t="s">
        <v>18</v>
      </c>
      <c r="S168" s="41" t="s">
        <v>22</v>
      </c>
      <c r="T168" s="59" t="s">
        <v>21</v>
      </c>
      <c r="U168" s="60"/>
    </row>
    <row r="169" spans="13:21" x14ac:dyDescent="0.3">
      <c r="M169" s="39" t="s">
        <v>17</v>
      </c>
      <c r="N169" s="42">
        <f>N163</f>
        <v>2017</v>
      </c>
      <c r="O169" s="12">
        <f>O163</f>
        <v>15511.738357832708</v>
      </c>
      <c r="P169" s="13">
        <f>P163</f>
        <v>3.5046272540444519E-2</v>
      </c>
      <c r="Q169" s="14">
        <f>100000-O169</f>
        <v>84488.261642167286</v>
      </c>
      <c r="R169" s="13">
        <f>R163</f>
        <v>1.4044665085978323E-3</v>
      </c>
      <c r="S169" s="18">
        <f>(O169*P169)+(Q169*R169)</f>
        <v>662.28954391074728</v>
      </c>
      <c r="T169" s="34">
        <f>S170-S169</f>
        <v>-29.474861811302048</v>
      </c>
      <c r="U169" s="45" t="s">
        <v>22</v>
      </c>
    </row>
    <row r="170" spans="13:21" ht="15" thickBot="1" x14ac:dyDescent="0.35">
      <c r="M170" s="43" t="s">
        <v>23</v>
      </c>
      <c r="N170" s="44">
        <f>N164</f>
        <v>2018</v>
      </c>
      <c r="O170" s="15">
        <f>O164</f>
        <v>15771.292099047861</v>
      </c>
      <c r="P170" s="17">
        <v>3.2831379168654126E-2</v>
      </c>
      <c r="Q170" s="16">
        <f>100000-O170</f>
        <v>84228.70790095214</v>
      </c>
      <c r="R170" s="17">
        <v>1.3655844198781255E-3</v>
      </c>
      <c r="S170" s="19">
        <f>(O170*P170)+(Q170*R170)</f>
        <v>632.81468209944524</v>
      </c>
      <c r="T170" s="61">
        <f>T169/S169</f>
        <v>-4.450449517480861E-2</v>
      </c>
      <c r="U170" s="62"/>
    </row>
    <row r="171" spans="13:21" ht="15" thickBot="1" x14ac:dyDescent="0.35">
      <c r="M171" s="63" t="s">
        <v>27</v>
      </c>
      <c r="N171" s="64"/>
      <c r="O171" s="64"/>
      <c r="P171" s="64"/>
      <c r="Q171" s="64"/>
      <c r="R171" s="64"/>
      <c r="S171" s="64"/>
      <c r="T171" s="64"/>
      <c r="U171" s="65"/>
    </row>
    <row r="172" spans="13:21" ht="15" thickBot="1" x14ac:dyDescent="0.35"/>
    <row r="173" spans="13:21" x14ac:dyDescent="0.3">
      <c r="M173" s="24"/>
      <c r="N173" s="25"/>
      <c r="O173" s="25"/>
      <c r="P173" s="25"/>
      <c r="Q173" s="25"/>
      <c r="R173" s="25"/>
      <c r="S173" s="25"/>
      <c r="T173" s="66" t="s">
        <v>25</v>
      </c>
      <c r="U173" s="67"/>
    </row>
    <row r="174" spans="13:21" x14ac:dyDescent="0.3">
      <c r="M174" s="26"/>
      <c r="N174" s="27"/>
      <c r="O174" s="27"/>
      <c r="P174" s="27"/>
      <c r="Q174" s="27"/>
      <c r="R174" s="27"/>
      <c r="S174" s="35" t="s">
        <v>148</v>
      </c>
      <c r="T174" s="68" t="s">
        <v>20</v>
      </c>
      <c r="U174" s="69"/>
    </row>
    <row r="175" spans="13:21" x14ac:dyDescent="0.3">
      <c r="M175" s="26"/>
      <c r="N175" s="27"/>
      <c r="O175" s="28" t="s">
        <v>16</v>
      </c>
      <c r="P175" s="28" t="s">
        <v>19</v>
      </c>
      <c r="Q175" s="28" t="s">
        <v>16</v>
      </c>
      <c r="R175" s="28" t="s">
        <v>19</v>
      </c>
      <c r="S175" s="28" t="s">
        <v>21</v>
      </c>
      <c r="T175" s="68" t="s">
        <v>24</v>
      </c>
      <c r="U175" s="69"/>
    </row>
    <row r="176" spans="13:21" x14ac:dyDescent="0.3">
      <c r="M176" s="26"/>
      <c r="N176" s="27"/>
      <c r="O176" s="28" t="s">
        <v>15</v>
      </c>
      <c r="P176" s="28" t="s">
        <v>15</v>
      </c>
      <c r="Q176" s="28" t="s">
        <v>18</v>
      </c>
      <c r="R176" s="28" t="s">
        <v>18</v>
      </c>
      <c r="S176" s="28" t="s">
        <v>22</v>
      </c>
      <c r="T176" s="68" t="s">
        <v>21</v>
      </c>
      <c r="U176" s="69"/>
    </row>
    <row r="177" spans="13:21" x14ac:dyDescent="0.3">
      <c r="M177" s="26" t="s">
        <v>17</v>
      </c>
      <c r="N177" s="35">
        <f xml:space="preserve">  N170</f>
        <v>2018</v>
      </c>
      <c r="O177" s="12">
        <f>O170</f>
        <v>15771.292099047861</v>
      </c>
      <c r="P177" s="13">
        <f>P170</f>
        <v>3.2831379168654126E-2</v>
      </c>
      <c r="Q177" s="14">
        <f>100000-O177</f>
        <v>84228.70790095214</v>
      </c>
      <c r="R177" s="13">
        <f>R170</f>
        <v>1.3655844198781255E-3</v>
      </c>
      <c r="S177" s="18">
        <f>(O177*P177)+(Q177*R177)</f>
        <v>632.81468209944524</v>
      </c>
      <c r="T177" s="33">
        <f>S178-S177</f>
        <v>10.430544592269484</v>
      </c>
      <c r="U177" s="32" t="s">
        <v>22</v>
      </c>
    </row>
    <row r="178" spans="13:21" ht="15" thickBot="1" x14ac:dyDescent="0.35">
      <c r="M178" s="29" t="s">
        <v>23</v>
      </c>
      <c r="N178" s="36">
        <f>I2</f>
        <v>2019</v>
      </c>
      <c r="O178" s="15">
        <f>I112*100000</f>
        <v>16102.780455707763</v>
      </c>
      <c r="P178" s="30">
        <f>P177</f>
        <v>3.2831379168654126E-2</v>
      </c>
      <c r="Q178" s="16">
        <f>100000-O178</f>
        <v>83897.219544292238</v>
      </c>
      <c r="R178" s="30">
        <f>R177</f>
        <v>1.3655844198781255E-3</v>
      </c>
      <c r="S178" s="31">
        <f>(O178*P178)+(Q178*R178)</f>
        <v>643.24522669171472</v>
      </c>
      <c r="T178" s="70">
        <f>T177/S177</f>
        <v>1.6482779062054618E-2</v>
      </c>
      <c r="U178" s="71"/>
    </row>
    <row r="179" spans="13:21" ht="15" thickBot="1" x14ac:dyDescent="0.35">
      <c r="O179" t="s">
        <v>28</v>
      </c>
    </row>
    <row r="180" spans="13:21" x14ac:dyDescent="0.3">
      <c r="M180" s="37"/>
      <c r="N180" s="38"/>
      <c r="O180" s="38"/>
      <c r="P180" s="38"/>
      <c r="Q180" s="38"/>
      <c r="R180" s="38"/>
      <c r="S180" s="46" t="s">
        <v>26</v>
      </c>
      <c r="T180" s="57" t="s">
        <v>26</v>
      </c>
      <c r="U180" s="58"/>
    </row>
    <row r="181" spans="13:21" x14ac:dyDescent="0.3">
      <c r="M181" s="39"/>
      <c r="N181" s="40"/>
      <c r="O181" s="41" t="s">
        <v>16</v>
      </c>
      <c r="P181" s="41" t="s">
        <v>19</v>
      </c>
      <c r="Q181" s="41" t="s">
        <v>16</v>
      </c>
      <c r="R181" s="41" t="s">
        <v>19</v>
      </c>
      <c r="S181" s="41" t="s">
        <v>21</v>
      </c>
      <c r="T181" s="59" t="s">
        <v>24</v>
      </c>
      <c r="U181" s="60"/>
    </row>
    <row r="182" spans="13:21" x14ac:dyDescent="0.3">
      <c r="M182" s="39"/>
      <c r="N182" s="40"/>
      <c r="O182" s="41" t="s">
        <v>15</v>
      </c>
      <c r="P182" s="41" t="s">
        <v>15</v>
      </c>
      <c r="Q182" s="41" t="s">
        <v>18</v>
      </c>
      <c r="R182" s="41" t="s">
        <v>18</v>
      </c>
      <c r="S182" s="41" t="s">
        <v>22</v>
      </c>
      <c r="T182" s="59" t="s">
        <v>21</v>
      </c>
      <c r="U182" s="60"/>
    </row>
    <row r="183" spans="13:21" x14ac:dyDescent="0.3">
      <c r="M183" s="39" t="s">
        <v>17</v>
      </c>
      <c r="N183" s="42">
        <f>N177</f>
        <v>2018</v>
      </c>
      <c r="O183" s="12">
        <f>O177</f>
        <v>15771.292099047861</v>
      </c>
      <c r="P183" s="13">
        <f>P177</f>
        <v>3.2831379168654126E-2</v>
      </c>
      <c r="Q183" s="14">
        <f>100000-O183</f>
        <v>84228.70790095214</v>
      </c>
      <c r="R183" s="13">
        <f>R177</f>
        <v>1.3655844198781255E-3</v>
      </c>
      <c r="S183" s="18">
        <f>(O183*P183)+(Q183*R183)</f>
        <v>632.81468209944524</v>
      </c>
      <c r="T183" s="34">
        <f>S184-S183</f>
        <v>11.495665931627286</v>
      </c>
      <c r="U183" s="45" t="s">
        <v>22</v>
      </c>
    </row>
    <row r="184" spans="13:21" ht="15" thickBot="1" x14ac:dyDescent="0.35">
      <c r="M184" s="43" t="s">
        <v>23</v>
      </c>
      <c r="N184" s="44">
        <f>N178</f>
        <v>2019</v>
      </c>
      <c r="O184" s="15">
        <f>O178</f>
        <v>16102.780455707763</v>
      </c>
      <c r="P184" s="17">
        <v>3.2852399476141561E-2</v>
      </c>
      <c r="Q184" s="16">
        <f>100000-O184</f>
        <v>83897.219544292238</v>
      </c>
      <c r="R184" s="17">
        <v>1.3742454451984294E-3</v>
      </c>
      <c r="S184" s="19">
        <f>(O184*P184)+(Q184*R184)</f>
        <v>644.31034803107252</v>
      </c>
      <c r="T184" s="61">
        <f>T183/S183</f>
        <v>1.8165927967235075E-2</v>
      </c>
      <c r="U184" s="62"/>
    </row>
    <row r="185" spans="13:21" ht="15" thickBot="1" x14ac:dyDescent="0.35">
      <c r="M185" s="63" t="s">
        <v>27</v>
      </c>
      <c r="N185" s="64"/>
      <c r="O185" s="64"/>
      <c r="P185" s="64"/>
      <c r="Q185" s="64"/>
      <c r="R185" s="64"/>
      <c r="S185" s="64"/>
      <c r="T185" s="64"/>
      <c r="U185" s="65"/>
    </row>
    <row r="186" spans="13:21" ht="15" thickBot="1" x14ac:dyDescent="0.35"/>
    <row r="187" spans="13:21" x14ac:dyDescent="0.3">
      <c r="M187" s="24"/>
      <c r="N187" s="25"/>
      <c r="O187" s="25"/>
      <c r="P187" s="25"/>
      <c r="Q187" s="25"/>
      <c r="R187" s="25"/>
      <c r="S187" s="25"/>
      <c r="T187" s="66" t="s">
        <v>25</v>
      </c>
      <c r="U187" s="67"/>
    </row>
    <row r="188" spans="13:21" x14ac:dyDescent="0.3">
      <c r="M188" s="26"/>
      <c r="N188" s="27"/>
      <c r="O188" s="27"/>
      <c r="P188" s="27"/>
      <c r="Q188" s="27"/>
      <c r="R188" s="27"/>
      <c r="S188" s="35" t="s">
        <v>148</v>
      </c>
      <c r="T188" s="68" t="s">
        <v>20</v>
      </c>
      <c r="U188" s="69"/>
    </row>
    <row r="189" spans="13:21" x14ac:dyDescent="0.3">
      <c r="M189" s="26"/>
      <c r="N189" s="27"/>
      <c r="O189" s="28" t="s">
        <v>16</v>
      </c>
      <c r="P189" s="28" t="s">
        <v>19</v>
      </c>
      <c r="Q189" s="28" t="s">
        <v>16</v>
      </c>
      <c r="R189" s="28" t="s">
        <v>19</v>
      </c>
      <c r="S189" s="28" t="s">
        <v>21</v>
      </c>
      <c r="T189" s="68" t="s">
        <v>24</v>
      </c>
      <c r="U189" s="69"/>
    </row>
    <row r="190" spans="13:21" x14ac:dyDescent="0.3">
      <c r="M190" s="26"/>
      <c r="N190" s="27"/>
      <c r="O190" s="28" t="s">
        <v>15</v>
      </c>
      <c r="P190" s="28" t="s">
        <v>15</v>
      </c>
      <c r="Q190" s="28" t="s">
        <v>18</v>
      </c>
      <c r="R190" s="28" t="s">
        <v>18</v>
      </c>
      <c r="S190" s="28" t="s">
        <v>22</v>
      </c>
      <c r="T190" s="68" t="s">
        <v>21</v>
      </c>
      <c r="U190" s="69"/>
    </row>
    <row r="191" spans="13:21" x14ac:dyDescent="0.3">
      <c r="M191" s="26" t="s">
        <v>17</v>
      </c>
      <c r="N191" s="35">
        <f xml:space="preserve">  N184</f>
        <v>2019</v>
      </c>
      <c r="O191" s="12">
        <f>O184</f>
        <v>16102.780455707763</v>
      </c>
      <c r="P191" s="13">
        <f>P184</f>
        <v>3.2852399476141561E-2</v>
      </c>
      <c r="Q191" s="14">
        <f>100000-O191</f>
        <v>83897.219544292238</v>
      </c>
      <c r="R191" s="13">
        <f>R184</f>
        <v>1.3742454451984294E-3</v>
      </c>
      <c r="S191" s="18">
        <f>(O191*P191)+(Q191*R191)</f>
        <v>644.31034803107252</v>
      </c>
      <c r="T191" s="33">
        <f>S192-S191</f>
        <v>14.856129864661284</v>
      </c>
      <c r="U191" s="32" t="s">
        <v>22</v>
      </c>
    </row>
    <row r="192" spans="13:21" ht="15" thickBot="1" x14ac:dyDescent="0.35">
      <c r="M192" s="29" t="s">
        <v>23</v>
      </c>
      <c r="N192" s="36">
        <f>G2</f>
        <v>2020</v>
      </c>
      <c r="O192" s="15">
        <f>G112*100000</f>
        <v>16574.730934444782</v>
      </c>
      <c r="P192" s="30">
        <f>P191</f>
        <v>3.2852399476141561E-2</v>
      </c>
      <c r="Q192" s="16">
        <f>100000-O192</f>
        <v>83425.269065555214</v>
      </c>
      <c r="R192" s="30">
        <f>R191</f>
        <v>1.3742454451984294E-3</v>
      </c>
      <c r="S192" s="31">
        <f>(O192*P192)+(Q192*R192)</f>
        <v>659.16647789573381</v>
      </c>
      <c r="T192" s="70">
        <f>T191/S191</f>
        <v>2.305741310854258E-2</v>
      </c>
      <c r="U192" s="71"/>
    </row>
    <row r="193" spans="13:26" ht="15" thickBot="1" x14ac:dyDescent="0.35">
      <c r="O193" t="s">
        <v>28</v>
      </c>
    </row>
    <row r="194" spans="13:26" x14ac:dyDescent="0.3">
      <c r="M194" s="37"/>
      <c r="N194" s="38"/>
      <c r="O194" s="38"/>
      <c r="P194" s="38"/>
      <c r="Q194" s="38"/>
      <c r="R194" s="38"/>
      <c r="S194" s="46" t="s">
        <v>26</v>
      </c>
      <c r="T194" s="57" t="s">
        <v>26</v>
      </c>
      <c r="U194" s="58"/>
    </row>
    <row r="195" spans="13:26" x14ac:dyDescent="0.3">
      <c r="M195" s="39"/>
      <c r="N195" s="40"/>
      <c r="O195" s="41" t="s">
        <v>16</v>
      </c>
      <c r="P195" s="41" t="s">
        <v>19</v>
      </c>
      <c r="Q195" s="41" t="s">
        <v>16</v>
      </c>
      <c r="R195" s="41" t="s">
        <v>19</v>
      </c>
      <c r="S195" s="41" t="s">
        <v>21</v>
      </c>
      <c r="T195" s="59" t="s">
        <v>24</v>
      </c>
      <c r="U195" s="60"/>
    </row>
    <row r="196" spans="13:26" x14ac:dyDescent="0.3">
      <c r="M196" s="39"/>
      <c r="N196" s="40"/>
      <c r="O196" s="41" t="s">
        <v>15</v>
      </c>
      <c r="P196" s="41" t="s">
        <v>15</v>
      </c>
      <c r="Q196" s="41" t="s">
        <v>18</v>
      </c>
      <c r="R196" s="41" t="s">
        <v>18</v>
      </c>
      <c r="S196" s="41" t="s">
        <v>22</v>
      </c>
      <c r="T196" s="59" t="s">
        <v>21</v>
      </c>
      <c r="U196" s="60"/>
    </row>
    <row r="197" spans="13:26" x14ac:dyDescent="0.3">
      <c r="M197" s="39" t="s">
        <v>17</v>
      </c>
      <c r="N197" s="42">
        <f>N191</f>
        <v>2019</v>
      </c>
      <c r="O197" s="12">
        <f>O191</f>
        <v>16102.780455707763</v>
      </c>
      <c r="P197" s="13">
        <f>P191</f>
        <v>3.2852399476141561E-2</v>
      </c>
      <c r="Q197" s="14">
        <f>100000-O197</f>
        <v>83897.219544292238</v>
      </c>
      <c r="R197" s="13">
        <f>R191</f>
        <v>1.3742454451984294E-3</v>
      </c>
      <c r="S197" s="18">
        <f>(O197*P197)+(Q197*R197)</f>
        <v>644.31034803107252</v>
      </c>
      <c r="T197" s="34">
        <f>S198-S197</f>
        <v>-12.889127268026868</v>
      </c>
      <c r="U197" s="45" t="s">
        <v>22</v>
      </c>
      <c r="W197" s="51" t="s">
        <v>31</v>
      </c>
      <c r="X197" s="51"/>
      <c r="Y197" s="51"/>
      <c r="Z197" s="52">
        <f>(T197+T183+T169+T155+T141)/5</f>
        <v>-6.9716239879647448</v>
      </c>
    </row>
    <row r="198" spans="13:26" ht="15" thickBot="1" x14ac:dyDescent="0.35">
      <c r="M198" s="43" t="s">
        <v>23</v>
      </c>
      <c r="N198" s="44">
        <f>N192</f>
        <v>2020</v>
      </c>
      <c r="O198" s="15">
        <f>O192</f>
        <v>16574.730934444782</v>
      </c>
      <c r="P198" s="17">
        <v>3.1887782735530126E-2</v>
      </c>
      <c r="Q198" s="16">
        <f>100000-O198</f>
        <v>83425.269065555214</v>
      </c>
      <c r="R198" s="17">
        <v>1.2333169910995413E-3</v>
      </c>
      <c r="S198" s="19">
        <f>(O198*P198)+(Q198*R198)</f>
        <v>631.42122076304565</v>
      </c>
      <c r="T198" s="61">
        <f>T197/S197</f>
        <v>-2.0004532454607229E-2</v>
      </c>
      <c r="U198" s="62"/>
    </row>
    <row r="199" spans="13:26" ht="15" thickBot="1" x14ac:dyDescent="0.35">
      <c r="M199" s="63" t="s">
        <v>27</v>
      </c>
      <c r="N199" s="64"/>
      <c r="O199" s="64"/>
      <c r="P199" s="64"/>
      <c r="Q199" s="64"/>
      <c r="R199" s="64"/>
      <c r="S199" s="64"/>
      <c r="T199" s="64"/>
      <c r="U199" s="65"/>
    </row>
    <row r="200" spans="13:26" s="20" customFormat="1" ht="15" thickBot="1" x14ac:dyDescent="0.35">
      <c r="M200" s="72" t="s">
        <v>30</v>
      </c>
      <c r="N200" s="72"/>
      <c r="O200" s="72"/>
      <c r="P200" s="72"/>
      <c r="Q200" s="72"/>
      <c r="R200" s="72"/>
      <c r="S200" s="72"/>
      <c r="T200" s="72"/>
      <c r="U200" s="72"/>
    </row>
    <row r="201" spans="13:26" x14ac:dyDescent="0.3">
      <c r="M201" s="24"/>
      <c r="N201" s="25"/>
      <c r="O201" s="25"/>
      <c r="P201" s="25"/>
      <c r="Q201" s="25"/>
      <c r="R201" s="25"/>
      <c r="S201" s="25"/>
      <c r="T201" s="66" t="s">
        <v>25</v>
      </c>
      <c r="U201" s="67"/>
    </row>
    <row r="202" spans="13:26" x14ac:dyDescent="0.3">
      <c r="M202" s="26"/>
      <c r="N202" s="27"/>
      <c r="O202" s="27"/>
      <c r="P202" s="27"/>
      <c r="Q202" s="27"/>
      <c r="R202" s="27"/>
      <c r="S202" s="35" t="s">
        <v>148</v>
      </c>
      <c r="T202" s="68" t="s">
        <v>20</v>
      </c>
      <c r="U202" s="69"/>
    </row>
    <row r="203" spans="13:26" x14ac:dyDescent="0.3">
      <c r="M203" s="26"/>
      <c r="N203" s="27"/>
      <c r="O203" s="28" t="s">
        <v>16</v>
      </c>
      <c r="P203" s="28" t="s">
        <v>19</v>
      </c>
      <c r="Q203" s="28" t="s">
        <v>16</v>
      </c>
      <c r="R203" s="28" t="s">
        <v>19</v>
      </c>
      <c r="S203" s="28" t="s">
        <v>21</v>
      </c>
      <c r="T203" s="68" t="s">
        <v>24</v>
      </c>
      <c r="U203" s="69"/>
    </row>
    <row r="204" spans="13:26" x14ac:dyDescent="0.3">
      <c r="M204" s="26"/>
      <c r="N204" s="27"/>
      <c r="O204" s="28" t="s">
        <v>15</v>
      </c>
      <c r="P204" s="28" t="s">
        <v>15</v>
      </c>
      <c r="Q204" s="28" t="s">
        <v>18</v>
      </c>
      <c r="R204" s="28" t="s">
        <v>18</v>
      </c>
      <c r="S204" s="28" t="s">
        <v>22</v>
      </c>
      <c r="T204" s="68" t="s">
        <v>21</v>
      </c>
      <c r="U204" s="69"/>
    </row>
    <row r="205" spans="13:26" x14ac:dyDescent="0.3">
      <c r="M205" s="26" t="s">
        <v>17</v>
      </c>
      <c r="N205" s="35">
        <f xml:space="preserve">  N198</f>
        <v>2020</v>
      </c>
      <c r="O205" s="12">
        <f>O198</f>
        <v>16574.730934444782</v>
      </c>
      <c r="P205" s="13">
        <f>P198</f>
        <v>3.1887782735530126E-2</v>
      </c>
      <c r="Q205" s="14">
        <f>100000-O205</f>
        <v>83425.269065555214</v>
      </c>
      <c r="R205" s="13">
        <f>R198</f>
        <v>1.2333169910995413E-3</v>
      </c>
      <c r="S205" s="18">
        <f>(O205*P205)+(Q205*R205)</f>
        <v>631.42122076304565</v>
      </c>
      <c r="T205" s="33">
        <f>S206-S205</f>
        <v>11.584476345217695</v>
      </c>
      <c r="U205" s="32" t="s">
        <v>22</v>
      </c>
    </row>
    <row r="206" spans="13:26" ht="15" thickBot="1" x14ac:dyDescent="0.35">
      <c r="M206" s="29" t="s">
        <v>23</v>
      </c>
      <c r="N206" s="36">
        <f>E2</f>
        <v>2021</v>
      </c>
      <c r="O206" s="15">
        <f>E112*100000</f>
        <v>16952.635949713964</v>
      </c>
      <c r="P206" s="30">
        <f>P205</f>
        <v>3.1887782735530126E-2</v>
      </c>
      <c r="Q206" s="16">
        <f>100000-O206</f>
        <v>83047.364050286036</v>
      </c>
      <c r="R206" s="30">
        <f>R205</f>
        <v>1.2333169910995413E-3</v>
      </c>
      <c r="S206" s="31">
        <f>(O206*P206)+(Q206*R206)</f>
        <v>643.00569710826335</v>
      </c>
      <c r="T206" s="70">
        <f>T205/S205</f>
        <v>1.8346669329894153E-2</v>
      </c>
      <c r="U206" s="71"/>
    </row>
    <row r="207" spans="13:26" ht="15" thickBot="1" x14ac:dyDescent="0.35">
      <c r="O207" t="s">
        <v>28</v>
      </c>
    </row>
    <row r="208" spans="13:26" x14ac:dyDescent="0.3">
      <c r="M208" s="37"/>
      <c r="N208" s="38"/>
      <c r="O208" s="38"/>
      <c r="P208" s="38"/>
      <c r="Q208" s="38"/>
      <c r="R208" s="38"/>
      <c r="S208" s="46" t="s">
        <v>26</v>
      </c>
      <c r="T208" s="57" t="s">
        <v>26</v>
      </c>
      <c r="U208" s="58"/>
    </row>
    <row r="209" spans="13:21" x14ac:dyDescent="0.3">
      <c r="M209" s="39"/>
      <c r="N209" s="40"/>
      <c r="O209" s="41" t="s">
        <v>16</v>
      </c>
      <c r="P209" s="41" t="s">
        <v>19</v>
      </c>
      <c r="Q209" s="41" t="s">
        <v>16</v>
      </c>
      <c r="R209" s="41" t="s">
        <v>19</v>
      </c>
      <c r="S209" s="41" t="s">
        <v>21</v>
      </c>
      <c r="T209" s="59" t="s">
        <v>24</v>
      </c>
      <c r="U209" s="60"/>
    </row>
    <row r="210" spans="13:21" x14ac:dyDescent="0.3">
      <c r="M210" s="39"/>
      <c r="N210" s="40"/>
      <c r="O210" s="41" t="s">
        <v>15</v>
      </c>
      <c r="P210" s="41" t="s">
        <v>15</v>
      </c>
      <c r="Q210" s="41" t="s">
        <v>18</v>
      </c>
      <c r="R210" s="41" t="s">
        <v>18</v>
      </c>
      <c r="S210" s="41" t="s">
        <v>22</v>
      </c>
      <c r="T210" s="59" t="s">
        <v>21</v>
      </c>
      <c r="U210" s="60"/>
    </row>
    <row r="211" spans="13:21" x14ac:dyDescent="0.3">
      <c r="M211" s="39" t="s">
        <v>17</v>
      </c>
      <c r="N211" s="42">
        <f>N205</f>
        <v>2020</v>
      </c>
      <c r="O211" s="12">
        <f>O205</f>
        <v>16574.730934444782</v>
      </c>
      <c r="P211" s="13">
        <f>P205</f>
        <v>3.1887782735530126E-2</v>
      </c>
      <c r="Q211" s="14">
        <f>100000-O211</f>
        <v>83425.269065555214</v>
      </c>
      <c r="R211" s="13">
        <f>R205</f>
        <v>1.2333169910995413E-3</v>
      </c>
      <c r="S211" s="18">
        <f>(O211*P211)+(Q211*R211)</f>
        <v>631.42122076304565</v>
      </c>
      <c r="T211" s="34">
        <f>S212-S211</f>
        <v>32.217157557063047</v>
      </c>
      <c r="U211" s="45" t="s">
        <v>22</v>
      </c>
    </row>
    <row r="212" spans="13:21" ht="15" thickBot="1" x14ac:dyDescent="0.35">
      <c r="M212" s="43" t="s">
        <v>23</v>
      </c>
      <c r="N212" s="44">
        <f>N206</f>
        <v>2021</v>
      </c>
      <c r="O212" s="15">
        <f>O206</f>
        <v>16952.635949713964</v>
      </c>
      <c r="P212" s="17">
        <v>3.2590163003480992E-2</v>
      </c>
      <c r="Q212" s="16">
        <f>100000-O212</f>
        <v>83047.364050286036</v>
      </c>
      <c r="R212" s="17">
        <v>1.3383833508906655E-3</v>
      </c>
      <c r="S212" s="19">
        <f>(O212*P212)+(Q212*R212)</f>
        <v>663.6383783201087</v>
      </c>
      <c r="T212" s="61">
        <f>T211/S211</f>
        <v>5.1023241692970005E-2</v>
      </c>
      <c r="U212" s="62"/>
    </row>
    <row r="213" spans="13:21" ht="15" thickBot="1" x14ac:dyDescent="0.35">
      <c r="M213" s="63" t="s">
        <v>150</v>
      </c>
      <c r="N213" s="64"/>
      <c r="O213" s="64"/>
      <c r="P213" s="64"/>
      <c r="Q213" s="64"/>
      <c r="R213" s="64"/>
      <c r="S213" s="64"/>
      <c r="T213" s="64"/>
      <c r="U213" s="65"/>
    </row>
    <row r="214" spans="13:21" ht="15" thickBot="1" x14ac:dyDescent="0.35"/>
    <row r="215" spans="13:21" x14ac:dyDescent="0.3">
      <c r="M215" s="24"/>
      <c r="N215" s="25"/>
      <c r="O215" s="25"/>
      <c r="P215" s="25"/>
      <c r="Q215" s="25"/>
      <c r="R215" s="25"/>
      <c r="S215" s="25"/>
      <c r="T215" s="66" t="s">
        <v>25</v>
      </c>
      <c r="U215" s="67"/>
    </row>
    <row r="216" spans="13:21" x14ac:dyDescent="0.3">
      <c r="M216" s="26"/>
      <c r="N216" s="27"/>
      <c r="O216" s="27"/>
      <c r="P216" s="27"/>
      <c r="Q216" s="27"/>
      <c r="R216" s="27"/>
      <c r="S216" s="35" t="s">
        <v>148</v>
      </c>
      <c r="T216" s="68" t="s">
        <v>20</v>
      </c>
      <c r="U216" s="69"/>
    </row>
    <row r="217" spans="13:21" x14ac:dyDescent="0.3">
      <c r="M217" s="26"/>
      <c r="N217" s="27"/>
      <c r="O217" s="28" t="s">
        <v>16</v>
      </c>
      <c r="P217" s="28" t="s">
        <v>19</v>
      </c>
      <c r="Q217" s="28" t="s">
        <v>16</v>
      </c>
      <c r="R217" s="28" t="s">
        <v>19</v>
      </c>
      <c r="S217" s="28" t="s">
        <v>21</v>
      </c>
      <c r="T217" s="68" t="s">
        <v>24</v>
      </c>
      <c r="U217" s="69"/>
    </row>
    <row r="218" spans="13:21" x14ac:dyDescent="0.3">
      <c r="M218" s="26"/>
      <c r="N218" s="27"/>
      <c r="O218" s="28" t="s">
        <v>15</v>
      </c>
      <c r="P218" s="28" t="s">
        <v>15</v>
      </c>
      <c r="Q218" s="28" t="s">
        <v>18</v>
      </c>
      <c r="R218" s="28" t="s">
        <v>18</v>
      </c>
      <c r="S218" s="28" t="s">
        <v>22</v>
      </c>
      <c r="T218" s="68" t="s">
        <v>21</v>
      </c>
      <c r="U218" s="69"/>
    </row>
    <row r="219" spans="13:21" x14ac:dyDescent="0.3">
      <c r="M219" s="26" t="s">
        <v>17</v>
      </c>
      <c r="N219" s="35">
        <f xml:space="preserve">  N212</f>
        <v>2021</v>
      </c>
      <c r="O219" s="12">
        <f>O212</f>
        <v>16952.635949713964</v>
      </c>
      <c r="P219" s="13">
        <f>P212</f>
        <v>3.2590163003480992E-2</v>
      </c>
      <c r="Q219" s="14">
        <f>100000-O219</f>
        <v>83047.364050286036</v>
      </c>
      <c r="R219" s="13">
        <f>R212</f>
        <v>1.3383833508906655E-3</v>
      </c>
      <c r="S219" s="18">
        <f>(O219*P219)+(Q219*R219)</f>
        <v>663.6383783201087</v>
      </c>
      <c r="T219" s="33">
        <f>S220-S219</f>
        <v>3.7796331196906294</v>
      </c>
      <c r="U219" s="32" t="s">
        <v>22</v>
      </c>
    </row>
    <row r="220" spans="13:21" ht="15" thickBot="1" x14ac:dyDescent="0.35">
      <c r="M220" s="29" t="s">
        <v>23</v>
      </c>
      <c r="N220" s="36">
        <f>C2</f>
        <v>2022</v>
      </c>
      <c r="O220" s="15">
        <f>C112*100000</f>
        <v>17073.577322068013</v>
      </c>
      <c r="P220" s="30">
        <f>P219</f>
        <v>3.2590163003480992E-2</v>
      </c>
      <c r="Q220" s="16">
        <f>100000-O220</f>
        <v>82926.422677931987</v>
      </c>
      <c r="R220" s="30">
        <f>R219</f>
        <v>1.3383833508906655E-3</v>
      </c>
      <c r="S220" s="31">
        <f>(O220*P220)+(Q220*R220)</f>
        <v>667.41801143979933</v>
      </c>
      <c r="T220" s="70">
        <f>T219/S219</f>
        <v>5.695320287621322E-3</v>
      </c>
      <c r="U220" s="71"/>
    </row>
    <row r="221" spans="13:21" ht="15" thickBot="1" x14ac:dyDescent="0.35">
      <c r="O221" t="s">
        <v>28</v>
      </c>
    </row>
    <row r="222" spans="13:21" x14ac:dyDescent="0.3">
      <c r="M222" s="37"/>
      <c r="N222" s="38"/>
      <c r="O222" s="38"/>
      <c r="P222" s="38"/>
      <c r="Q222" s="38"/>
      <c r="R222" s="38"/>
      <c r="S222" s="46" t="s">
        <v>26</v>
      </c>
      <c r="T222" s="57" t="s">
        <v>26</v>
      </c>
      <c r="U222" s="58"/>
    </row>
    <row r="223" spans="13:21" x14ac:dyDescent="0.3">
      <c r="M223" s="39"/>
      <c r="N223" s="40"/>
      <c r="O223" s="41" t="s">
        <v>16</v>
      </c>
      <c r="P223" s="41" t="s">
        <v>19</v>
      </c>
      <c r="Q223" s="41" t="s">
        <v>16</v>
      </c>
      <c r="R223" s="41" t="s">
        <v>19</v>
      </c>
      <c r="S223" s="41" t="s">
        <v>21</v>
      </c>
      <c r="T223" s="59" t="s">
        <v>24</v>
      </c>
      <c r="U223" s="60"/>
    </row>
    <row r="224" spans="13:21" x14ac:dyDescent="0.3">
      <c r="M224" s="39"/>
      <c r="N224" s="40"/>
      <c r="O224" s="41" t="s">
        <v>15</v>
      </c>
      <c r="P224" s="41" t="s">
        <v>15</v>
      </c>
      <c r="Q224" s="41" t="s">
        <v>18</v>
      </c>
      <c r="R224" s="41" t="s">
        <v>18</v>
      </c>
      <c r="S224" s="41" t="s">
        <v>22</v>
      </c>
      <c r="T224" s="59" t="s">
        <v>21</v>
      </c>
      <c r="U224" s="60"/>
    </row>
    <row r="225" spans="13:30" x14ac:dyDescent="0.3">
      <c r="M225" s="39" t="s">
        <v>17</v>
      </c>
      <c r="N225" s="42">
        <f>N219</f>
        <v>2021</v>
      </c>
      <c r="O225" s="12">
        <f>O219</f>
        <v>16952.635949713964</v>
      </c>
      <c r="P225" s="13">
        <f>P219</f>
        <v>3.2590163003480992E-2</v>
      </c>
      <c r="Q225" s="14">
        <f>100000-O225</f>
        <v>83047.364050286036</v>
      </c>
      <c r="R225" s="13">
        <f>R219</f>
        <v>1.3383833508906655E-3</v>
      </c>
      <c r="S225" s="18">
        <f>(O225*P225)+(Q225*R225)</f>
        <v>663.6383783201087</v>
      </c>
      <c r="T225" s="34">
        <f>S226-S225</f>
        <v>59.08976975636233</v>
      </c>
      <c r="U225" s="45" t="s">
        <v>22</v>
      </c>
      <c r="W225" s="49" t="s">
        <v>31</v>
      </c>
      <c r="X225" s="49"/>
      <c r="Y225" s="49"/>
      <c r="Z225" s="50">
        <f>(T225+T211)/2</f>
        <v>45.653463656712688</v>
      </c>
    </row>
    <row r="226" spans="13:30" ht="15" thickBot="1" x14ac:dyDescent="0.35">
      <c r="M226" s="43" t="s">
        <v>23</v>
      </c>
      <c r="N226" s="44">
        <f>N220</f>
        <v>2022</v>
      </c>
      <c r="O226" s="15">
        <f>O220</f>
        <v>17073.577322068013</v>
      </c>
      <c r="P226" s="17">
        <v>3.5528352077821124E-2</v>
      </c>
      <c r="Q226" s="16">
        <f>100000-O226</f>
        <v>82926.422677931987</v>
      </c>
      <c r="R226" s="17">
        <v>1.4004231462047729E-3</v>
      </c>
      <c r="S226" s="19">
        <f>(O226*P226)+(Q226*R226)</f>
        <v>722.72814807647103</v>
      </c>
      <c r="T226" s="61">
        <f>T225/S225</f>
        <v>8.9039108777793044E-2</v>
      </c>
      <c r="U226" s="62"/>
    </row>
    <row r="227" spans="13:30" ht="15" thickBot="1" x14ac:dyDescent="0.35">
      <c r="M227" s="63" t="s">
        <v>29</v>
      </c>
      <c r="N227" s="64"/>
      <c r="O227" s="64"/>
      <c r="P227" s="64"/>
      <c r="Q227" s="64"/>
      <c r="R227" s="64"/>
      <c r="S227" s="64"/>
      <c r="T227" s="64"/>
      <c r="U227" s="65"/>
    </row>
    <row r="230" spans="13:30" x14ac:dyDescent="0.3">
      <c r="M230" s="54" t="s">
        <v>32</v>
      </c>
      <c r="N230" s="54"/>
      <c r="O230" s="54"/>
      <c r="P230" s="54"/>
      <c r="Q230" s="54"/>
      <c r="R230" s="54"/>
      <c r="S230" s="54"/>
      <c r="T230" s="54"/>
      <c r="U230" s="54"/>
    </row>
    <row r="231" spans="13:30" x14ac:dyDescent="0.3">
      <c r="M231" s="53" t="s">
        <v>153</v>
      </c>
      <c r="N231" s="53"/>
      <c r="O231" s="53"/>
      <c r="P231" s="53"/>
      <c r="Q231" s="53"/>
      <c r="R231" s="53"/>
      <c r="S231" s="53"/>
      <c r="T231" s="53"/>
      <c r="U231" s="53"/>
    </row>
    <row r="232" spans="13:30" x14ac:dyDescent="0.3">
      <c r="M232" s="54" t="s">
        <v>33</v>
      </c>
      <c r="N232" s="54"/>
      <c r="O232" s="54"/>
      <c r="P232" s="54"/>
      <c r="Q232" s="54"/>
      <c r="R232" s="54"/>
      <c r="S232" s="54"/>
      <c r="T232" s="54"/>
      <c r="U232" s="54"/>
    </row>
    <row r="233" spans="13:30" x14ac:dyDescent="0.3">
      <c r="M233" s="55" t="s">
        <v>154</v>
      </c>
      <c r="N233" s="55"/>
      <c r="O233" s="55"/>
      <c r="P233" s="55"/>
      <c r="Q233" s="55"/>
      <c r="R233" s="55"/>
      <c r="S233" s="55"/>
      <c r="T233" s="55"/>
      <c r="U233" s="55"/>
    </row>
    <row r="237" spans="13:30" x14ac:dyDescent="0.3">
      <c r="W237">
        <v>2015</v>
      </c>
      <c r="X237">
        <v>2016</v>
      </c>
      <c r="Y237">
        <v>2017</v>
      </c>
      <c r="Z237">
        <v>2018</v>
      </c>
      <c r="AA237">
        <v>2019</v>
      </c>
      <c r="AB237">
        <v>2020</v>
      </c>
      <c r="AC237">
        <v>2021</v>
      </c>
      <c r="AD237">
        <v>2022</v>
      </c>
    </row>
    <row r="238" spans="13:30" x14ac:dyDescent="0.3">
      <c r="V238" t="s">
        <v>43</v>
      </c>
      <c r="W238" s="7">
        <f>100000*$R135</f>
        <v>145.3328048087555</v>
      </c>
      <c r="X238" s="7">
        <f>100000*$R149</f>
        <v>138.86246568083257</v>
      </c>
      <c r="Y238" s="7">
        <f>100000*$R163</f>
        <v>140.44665085978323</v>
      </c>
      <c r="Z238" s="7">
        <f>100000*$R177</f>
        <v>136.55844198781256</v>
      </c>
      <c r="AA238" s="7">
        <f>100000*$R191</f>
        <v>137.42454451984295</v>
      </c>
      <c r="AB238" s="7">
        <f>100000*$R205</f>
        <v>123.33169910995413</v>
      </c>
      <c r="AC238" s="7">
        <f>100000*$R219</f>
        <v>133.83833508906656</v>
      </c>
      <c r="AD238" s="7">
        <f>100000*$R226</f>
        <v>140.0423146204773</v>
      </c>
    </row>
    <row r="239" spans="13:30" x14ac:dyDescent="0.3">
      <c r="V239" t="s">
        <v>15</v>
      </c>
      <c r="W239" s="7">
        <f>100000*$P135</f>
        <v>3608.4943716304224</v>
      </c>
      <c r="X239" s="7">
        <f>100000*$P149</f>
        <v>3467.9242446209278</v>
      </c>
      <c r="Y239" s="7">
        <f>100000*$P163</f>
        <v>3504.627254044452</v>
      </c>
      <c r="Z239" s="7">
        <f>100000*$P177</f>
        <v>3283.1379168654125</v>
      </c>
      <c r="AA239" s="7">
        <f>100000*$P191</f>
        <v>3285.2399476141563</v>
      </c>
      <c r="AB239" s="7">
        <f>100000*$P205</f>
        <v>3188.7782735530127</v>
      </c>
      <c r="AC239" s="7">
        <f>100000*$P219</f>
        <v>3259.0163003480993</v>
      </c>
      <c r="AD239" s="7">
        <f>100000*$P226</f>
        <v>3552.8352077821123</v>
      </c>
    </row>
    <row r="259" spans="22:25" ht="28.8" x14ac:dyDescent="0.3">
      <c r="W259" s="21" t="s">
        <v>44</v>
      </c>
      <c r="X259">
        <v>2021</v>
      </c>
      <c r="Y259">
        <v>2022</v>
      </c>
    </row>
    <row r="260" spans="22:25" x14ac:dyDescent="0.3">
      <c r="V260" t="s">
        <v>43</v>
      </c>
      <c r="W260" s="7">
        <f>SUM(W238:AB238)/6</f>
        <v>136.99276782783016</v>
      </c>
      <c r="X260" s="7">
        <f>AC238</f>
        <v>133.83833508906656</v>
      </c>
      <c r="Y260" s="7">
        <f>AD238</f>
        <v>140.0423146204773</v>
      </c>
    </row>
    <row r="261" spans="22:25" x14ac:dyDescent="0.3">
      <c r="V261" t="s">
        <v>15</v>
      </c>
      <c r="W261" s="7">
        <f>SUM(W239:AB239)/6</f>
        <v>3389.7003347213977</v>
      </c>
      <c r="X261" s="7">
        <f>AC239</f>
        <v>3259.0163003480993</v>
      </c>
      <c r="Y261" s="7">
        <f>AD239</f>
        <v>3552.8352077821123</v>
      </c>
    </row>
    <row r="320" spans="24:26" ht="28.8" x14ac:dyDescent="0.3">
      <c r="X320" s="21" t="s">
        <v>45</v>
      </c>
      <c r="Y320">
        <v>2021</v>
      </c>
      <c r="Z320">
        <v>2022</v>
      </c>
    </row>
    <row r="321" spans="23:26" x14ac:dyDescent="0.3">
      <c r="W321" t="s">
        <v>43</v>
      </c>
      <c r="X321" s="7">
        <f>SUM(W238:AA238)/5</f>
        <v>139.72498157140538</v>
      </c>
      <c r="Y321" s="7">
        <f>X260</f>
        <v>133.83833508906656</v>
      </c>
      <c r="Z321" s="7">
        <f>Y260</f>
        <v>140.0423146204773</v>
      </c>
    </row>
    <row r="322" spans="23:26" x14ac:dyDescent="0.3">
      <c r="W322" t="s">
        <v>15</v>
      </c>
      <c r="X322" s="7">
        <f>SUM(W239:AA239)/5</f>
        <v>3429.8847469550747</v>
      </c>
      <c r="Y322" s="7">
        <f>X261</f>
        <v>3259.0163003480993</v>
      </c>
      <c r="Z322" s="7">
        <f>Y261</f>
        <v>3552.8352077821123</v>
      </c>
    </row>
  </sheetData>
  <mergeCells count="76">
    <mergeCell ref="T146:U146"/>
    <mergeCell ref="T131:U131"/>
    <mergeCell ref="T132:U132"/>
    <mergeCell ref="T133:U133"/>
    <mergeCell ref="T134:U134"/>
    <mergeCell ref="T136:U136"/>
    <mergeCell ref="T138:U138"/>
    <mergeCell ref="T139:U139"/>
    <mergeCell ref="T140:U140"/>
    <mergeCell ref="T142:U142"/>
    <mergeCell ref="M143:U143"/>
    <mergeCell ref="T145:U145"/>
    <mergeCell ref="T162:U162"/>
    <mergeCell ref="T147:U147"/>
    <mergeCell ref="T148:U148"/>
    <mergeCell ref="T150:U150"/>
    <mergeCell ref="T152:U152"/>
    <mergeCell ref="T153:U153"/>
    <mergeCell ref="T154:U154"/>
    <mergeCell ref="T156:U156"/>
    <mergeCell ref="M157:U157"/>
    <mergeCell ref="T159:U159"/>
    <mergeCell ref="T160:U160"/>
    <mergeCell ref="T161:U161"/>
    <mergeCell ref="T180:U180"/>
    <mergeCell ref="T164:U164"/>
    <mergeCell ref="T166:U166"/>
    <mergeCell ref="T167:U167"/>
    <mergeCell ref="T168:U168"/>
    <mergeCell ref="T170:U170"/>
    <mergeCell ref="M171:U171"/>
    <mergeCell ref="T173:U173"/>
    <mergeCell ref="T174:U174"/>
    <mergeCell ref="T175:U175"/>
    <mergeCell ref="T176:U176"/>
    <mergeCell ref="T178:U178"/>
    <mergeCell ref="T196:U196"/>
    <mergeCell ref="T181:U181"/>
    <mergeCell ref="T182:U182"/>
    <mergeCell ref="T184:U184"/>
    <mergeCell ref="M185:U185"/>
    <mergeCell ref="T187:U187"/>
    <mergeCell ref="T188:U188"/>
    <mergeCell ref="T189:U189"/>
    <mergeCell ref="T190:U190"/>
    <mergeCell ref="T192:U192"/>
    <mergeCell ref="T194:U194"/>
    <mergeCell ref="T195:U195"/>
    <mergeCell ref="T212:U212"/>
    <mergeCell ref="T198:U198"/>
    <mergeCell ref="M199:U199"/>
    <mergeCell ref="M200:U200"/>
    <mergeCell ref="T201:U201"/>
    <mergeCell ref="T202:U202"/>
    <mergeCell ref="T203:U203"/>
    <mergeCell ref="T204:U204"/>
    <mergeCell ref="T206:U206"/>
    <mergeCell ref="T208:U208"/>
    <mergeCell ref="T209:U209"/>
    <mergeCell ref="T210:U210"/>
    <mergeCell ref="M231:U231"/>
    <mergeCell ref="M232:U232"/>
    <mergeCell ref="M233:U233"/>
    <mergeCell ref="N130:T130"/>
    <mergeCell ref="T222:U222"/>
    <mergeCell ref="T223:U223"/>
    <mergeCell ref="T224:U224"/>
    <mergeCell ref="T226:U226"/>
    <mergeCell ref="M227:U227"/>
    <mergeCell ref="M230:U230"/>
    <mergeCell ref="M213:U213"/>
    <mergeCell ref="T215:U215"/>
    <mergeCell ref="T216:U216"/>
    <mergeCell ref="T217:U217"/>
    <mergeCell ref="T218:U218"/>
    <mergeCell ref="T220:U220"/>
  </mergeCells>
  <hyperlinks>
    <hyperlink ref="T121" r:id="rId1" xr:uid="{4389F83D-F720-49DB-A64E-46D9BEFE4834}"/>
    <hyperlink ref="G141" r:id="rId2" xr:uid="{58F8E207-2F85-4014-B87F-1E719B0BFE7E}"/>
    <hyperlink ref="B143" r:id="rId3" xr:uid="{A29DEC90-1747-4EEB-8278-EBE20B7FE554}"/>
    <hyperlink ref="C145" r:id="rId4" xr:uid="{FC239603-A413-46DD-B0CC-0EC4BB08996D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 Pop Data 2015-2022 ABS</vt:lpstr>
      <vt:lpstr>Crude Mortality Check 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thenobodywhoknowseverybody</dc:creator>
  <cp:lastModifiedBy>Ben Bornstein</cp:lastModifiedBy>
  <dcterms:created xsi:type="dcterms:W3CDTF">2023-10-27T05:51:04Z</dcterms:created>
  <dcterms:modified xsi:type="dcterms:W3CDTF">2023-10-30T11:13:39Z</dcterms:modified>
</cp:coreProperties>
</file>